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05" windowWidth="11325" windowHeight="6780" tabRatio="350"/>
  </bookViews>
  <sheets>
    <sheet name="1" sheetId="19" r:id="rId1"/>
    <sheet name="2" sheetId="11" r:id="rId2"/>
    <sheet name="3" sheetId="6" r:id="rId3"/>
    <sheet name="4" sheetId="8" r:id="rId4"/>
    <sheet name="5" sheetId="10" r:id="rId5"/>
    <sheet name="6" sheetId="9" r:id="rId6"/>
    <sheet name="о рез фонде" sheetId="21" r:id="rId7"/>
    <sheet name="о мун долге" sheetId="18" r:id="rId8"/>
  </sheets>
  <definedNames>
    <definedName name="_xlnm.Print_Titles" localSheetId="1">'2'!$13:$13</definedName>
    <definedName name="_xlnm.Print_Titles" localSheetId="2">'3'!$10:$10</definedName>
    <definedName name="_xlnm.Print_Titles" localSheetId="7">'о мун долге'!$A:$E,'о мун долге'!$1:$3</definedName>
    <definedName name="_xlnm.Print_Area" localSheetId="0">'1'!$A$1:$E$39</definedName>
    <definedName name="_xlnm.Print_Area" localSheetId="1">'2'!$A$1:$E$160</definedName>
    <definedName name="_xlnm.Print_Area" localSheetId="2">'3'!$A$1:$I$397</definedName>
    <definedName name="_xlnm.Print_Area" localSheetId="3">'4'!$A$1:$F$56</definedName>
    <definedName name="_xlnm.Print_Area" localSheetId="4">'5'!$A$1:$D$27</definedName>
    <definedName name="_xlnm.Print_Area" localSheetId="5">'6'!$A$1:$D$36</definedName>
    <definedName name="_xlnm.Print_Area" localSheetId="7">'о мун долге'!$A$1:$R$14</definedName>
    <definedName name="_xlnm.Print_Area" localSheetId="6">'о рез фонде'!$A$1:$H$21</definedName>
  </definedNames>
  <calcPr calcId="144525" fullCalcOnLoad="1" fullPrecision="0"/>
  <customWorkbookViews>
    <customWorkbookView name="Administrator - Личное представление" guid="{8C595678-B988-41D0-B6D8-F1AB62A76361}" mergeInterval="0" personalView="1" maximized="1" windowWidth="1276" windowHeight="879" tabRatio="718" activeSheetId="1" showStatusbar="0"/>
    <customWorkbookView name="Vlad - Личное представление" guid="{39A8E780-9DBD-4676-AF35-005E0C240973}" mergeInterval="0" personalView="1" maximized="1" windowWidth="1276" windowHeight="861" tabRatio="718" activeSheetId="1"/>
    <customWorkbookView name="ФИНО - Личное представление" guid="{2A639DC0-3DB7-11D7-88E0-0002440695B0}" mergeInterval="0" personalView="1" maximized="1" windowWidth="1020" windowHeight="579" tabRatio="643" activeSheetId="1"/>
    <customWorkbookView name="Виталий Щербаков - Личное представление" guid="{37A3700A-F582-4ACF-A4E1-16B3B77135B4}" mergeInterval="0" personalView="1" maximized="1" windowWidth="1276" windowHeight="861" tabRatio="718" activeSheetId="1" showComments="commNone"/>
    <customWorkbookView name="Лидия Ваваева - Личное представление" guid="{1BEB0111-5B13-4C96-B783-661617CA6CB4}" mergeInterval="0" personalView="1" maximized="1" windowWidth="1000" windowHeight="593" tabRatio="718" activeSheetId="1"/>
  </customWorkbookViews>
</workbook>
</file>

<file path=xl/calcChain.xml><?xml version="1.0" encoding="utf-8"?>
<calcChain xmlns="http://schemas.openxmlformats.org/spreadsheetml/2006/main">
  <c r="D24" i="19" l="1"/>
  <c r="D67" i="11"/>
  <c r="G239" i="6"/>
  <c r="C14" i="11"/>
  <c r="C88" i="11"/>
  <c r="C89" i="11"/>
  <c r="C125" i="11"/>
  <c r="E125" i="11"/>
  <c r="C129" i="11"/>
  <c r="E129" i="11"/>
  <c r="D139" i="11"/>
  <c r="C139" i="11"/>
  <c r="E142" i="11"/>
  <c r="E145" i="11"/>
  <c r="C28" i="19"/>
  <c r="C27" i="19"/>
  <c r="C32" i="19"/>
  <c r="C14" i="19"/>
  <c r="F26" i="9"/>
  <c r="N9" i="18"/>
  <c r="K9" i="18"/>
  <c r="Q6" i="18"/>
  <c r="Q7" i="18"/>
  <c r="Q8" i="18"/>
  <c r="P7" i="18"/>
  <c r="P8" i="18"/>
  <c r="R8" i="18"/>
  <c r="R9" i="18"/>
  <c r="P6" i="18"/>
  <c r="I8" i="18"/>
  <c r="I7" i="18"/>
  <c r="I6" i="18"/>
  <c r="H9" i="18"/>
  <c r="J9" i="18"/>
  <c r="M9" i="18"/>
  <c r="G9" i="18"/>
  <c r="O8" i="18"/>
  <c r="L8" i="18"/>
  <c r="E13" i="21"/>
  <c r="H12" i="21"/>
  <c r="H4" i="21"/>
  <c r="E8" i="21"/>
  <c r="E29" i="19"/>
  <c r="E30" i="19"/>
  <c r="E31" i="19"/>
  <c r="E153" i="11"/>
  <c r="E152" i="11"/>
  <c r="E151" i="11"/>
  <c r="E150" i="11"/>
  <c r="E149" i="11"/>
  <c r="E148" i="11"/>
  <c r="E147" i="11"/>
  <c r="E141" i="11"/>
  <c r="E138" i="11"/>
  <c r="E137" i="11"/>
  <c r="E136" i="11"/>
  <c r="E135" i="11"/>
  <c r="E134" i="11"/>
  <c r="E133" i="11"/>
  <c r="E131" i="11"/>
  <c r="E130" i="11"/>
  <c r="E127" i="11"/>
  <c r="E126" i="11"/>
  <c r="E124" i="11"/>
  <c r="E123" i="11"/>
  <c r="E122" i="11"/>
  <c r="E121" i="11"/>
  <c r="E120" i="11"/>
  <c r="E119" i="11"/>
  <c r="E118" i="11"/>
  <c r="E117" i="11"/>
  <c r="E116" i="11"/>
  <c r="E115" i="11"/>
  <c r="E114" i="11"/>
  <c r="E113" i="11"/>
  <c r="E112" i="11"/>
  <c r="E111" i="11"/>
  <c r="E110" i="11"/>
  <c r="E109" i="11"/>
  <c r="E108" i="11"/>
  <c r="E107" i="11"/>
  <c r="E106" i="11"/>
  <c r="E104" i="11"/>
  <c r="E103" i="11"/>
  <c r="E102" i="11"/>
  <c r="E101" i="11"/>
  <c r="E100" i="11"/>
  <c r="E99" i="11"/>
  <c r="E98" i="11"/>
  <c r="E97" i="11"/>
  <c r="E96" i="11"/>
  <c r="E95" i="11"/>
  <c r="E94" i="11"/>
  <c r="E93" i="11"/>
  <c r="E92" i="11"/>
  <c r="E91" i="11"/>
  <c r="E90" i="11"/>
  <c r="E89" i="11"/>
  <c r="E88" i="11"/>
  <c r="E84" i="11"/>
  <c r="E80" i="11"/>
  <c r="E76" i="11"/>
  <c r="E75" i="11"/>
  <c r="E74" i="11"/>
  <c r="E72" i="11"/>
  <c r="E71" i="11"/>
  <c r="E70" i="11"/>
  <c r="E63" i="11"/>
  <c r="E59" i="11"/>
  <c r="E58" i="11"/>
  <c r="E57" i="11"/>
  <c r="E56" i="11"/>
  <c r="E55" i="11"/>
  <c r="E54" i="11"/>
  <c r="E53" i="11"/>
  <c r="E52" i="11"/>
  <c r="E51" i="11"/>
  <c r="E38" i="11"/>
  <c r="E37" i="11"/>
  <c r="E36" i="11"/>
  <c r="E35" i="11"/>
  <c r="E33" i="11"/>
  <c r="E32" i="11"/>
  <c r="E31" i="11"/>
  <c r="E28" i="11"/>
  <c r="E25" i="11"/>
  <c r="E24" i="11"/>
  <c r="E20" i="11"/>
  <c r="E19" i="11"/>
  <c r="E18" i="11"/>
  <c r="E17" i="11"/>
  <c r="E16" i="11"/>
  <c r="E15" i="11"/>
  <c r="E14" i="11"/>
  <c r="E33" i="19"/>
  <c r="O6" i="18"/>
  <c r="L6" i="18"/>
  <c r="D27" i="9"/>
  <c r="D19" i="10"/>
  <c r="D15" i="10"/>
  <c r="D14" i="10"/>
  <c r="C17" i="10"/>
  <c r="D17" i="10"/>
  <c r="D24" i="9"/>
  <c r="D20" i="10"/>
  <c r="D21" i="9"/>
  <c r="D17" i="9"/>
  <c r="D15" i="9"/>
  <c r="D18" i="9"/>
  <c r="C24" i="9"/>
  <c r="C20" i="10"/>
  <c r="C16" i="10"/>
  <c r="C15" i="10"/>
  <c r="C14" i="10"/>
  <c r="C21" i="9"/>
  <c r="C18" i="10"/>
  <c r="C29" i="9"/>
  <c r="O9" i="18"/>
  <c r="P9" i="18"/>
  <c r="L9" i="18"/>
  <c r="E17" i="19"/>
  <c r="E22" i="19"/>
  <c r="C18" i="9"/>
  <c r="C17" i="9"/>
  <c r="E18" i="19"/>
  <c r="E25" i="19"/>
  <c r="E19" i="19"/>
  <c r="E21" i="19"/>
  <c r="C28" i="9"/>
  <c r="C27" i="9"/>
  <c r="E16" i="19"/>
  <c r="E15" i="19"/>
  <c r="E32" i="19"/>
  <c r="E28" i="19"/>
  <c r="E27" i="19"/>
  <c r="E14" i="19"/>
  <c r="Q9" i="18"/>
  <c r="R7" i="18"/>
  <c r="R6" i="18"/>
  <c r="I9" i="18"/>
  <c r="D18" i="10"/>
  <c r="E139" i="11"/>
  <c r="E140" i="11"/>
  <c r="D16" i="10"/>
  <c r="C128" i="11"/>
  <c r="E128" i="11"/>
  <c r="C19" i="10"/>
  <c r="C16" i="9"/>
  <c r="C15" i="9"/>
  <c r="D16" i="9"/>
</calcChain>
</file>

<file path=xl/sharedStrings.xml><?xml version="1.0" encoding="utf-8"?>
<sst xmlns="http://schemas.openxmlformats.org/spreadsheetml/2006/main" count="2432" uniqueCount="764">
  <si>
    <t>Муниципальное образовательное учреждение дополнительного образования детей "Музыкальная школа пос.Омчак"</t>
  </si>
  <si>
    <t>521 02 09</t>
  </si>
  <si>
    <t>Приложение № 3</t>
  </si>
  <si>
    <t>Региональные целевые программы</t>
  </si>
  <si>
    <t>522 00 00</t>
  </si>
  <si>
    <t>522 30 00</t>
  </si>
  <si>
    <t>Выполнение функций органами местного самоуправления</t>
  </si>
  <si>
    <t xml:space="preserve">Утверждено </t>
  </si>
  <si>
    <t xml:space="preserve">Исполнение расходов бюджета муниципального образования Тенькинский район Магаданской области </t>
  </si>
  <si>
    <t>Приложение № 4</t>
  </si>
  <si>
    <t xml:space="preserve">Исполнение расходов </t>
  </si>
  <si>
    <t xml:space="preserve">бюджета муниципального образования Тенькинский район Магаданской области </t>
  </si>
  <si>
    <t>ПРОЕКТ</t>
  </si>
  <si>
    <t>Жилищное хозяйство</t>
  </si>
  <si>
    <t xml:space="preserve">к Решению Тенькинского районного Собрания представителей </t>
  </si>
  <si>
    <t xml:space="preserve">Коды бюджетной классификации Российской Федерации </t>
  </si>
  <si>
    <t>Гр</t>
  </si>
  <si>
    <t>Рз</t>
  </si>
  <si>
    <t xml:space="preserve">к Решению Тенькинского районного Собрания представителей  </t>
  </si>
  <si>
    <t>Пр</t>
  </si>
  <si>
    <t>ЦСт</t>
  </si>
  <si>
    <t>ВРв</t>
  </si>
  <si>
    <t>Субвенции   на осуществление государственных полномочий по созданию и организации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</si>
  <si>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</si>
  <si>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Субвенции   на осуществление  государственных полномочий  по организации и осуществлению деятельности органов опеки и попечительства </t>
  </si>
  <si>
    <t>795 14 00</t>
  </si>
  <si>
    <t>795 04 00</t>
  </si>
  <si>
    <t>795 03 00</t>
  </si>
  <si>
    <t>Итого</t>
  </si>
  <si>
    <t>Проценты</t>
  </si>
  <si>
    <t>Всего</t>
  </si>
  <si>
    <t>Получено</t>
  </si>
  <si>
    <t>Погашено</t>
  </si>
  <si>
    <t xml:space="preserve">Предоставление  бюджетных кредитов другим бюджетам бюджетной системы Российской Федерации в валюте Российской Федерации </t>
  </si>
  <si>
    <t>795 01 00</t>
  </si>
  <si>
    <t>795 02 00</t>
  </si>
  <si>
    <t>Жилищное  хозяйство</t>
  </si>
  <si>
    <t>Бюджетные инвестиции в объекты капитального строительства, не включенные в целевые программы</t>
  </si>
  <si>
    <t>102 00 00</t>
  </si>
  <si>
    <t xml:space="preserve">Бюджетные инвестиции в объекты капитального строительства собственности муниципальных образований </t>
  </si>
  <si>
    <t>102 01 02</t>
  </si>
  <si>
    <t>602 00 00</t>
  </si>
  <si>
    <t>602 05 00</t>
  </si>
  <si>
    <t>521 03 01</t>
  </si>
  <si>
    <t>795 16 00</t>
  </si>
  <si>
    <t>795 07 00</t>
  </si>
  <si>
    <t>522 58 00</t>
  </si>
  <si>
    <t>795 05 00</t>
  </si>
  <si>
    <t>795 06 00</t>
  </si>
  <si>
    <t>Целевые программы муниципальных образований</t>
  </si>
  <si>
    <t>795 00 00</t>
  </si>
  <si>
    <t>Ежемесячное денежное вознаграждение за классное руководство</t>
  </si>
  <si>
    <t>Приложение № 2</t>
  </si>
  <si>
    <t>к Решению Тенькинского районного</t>
  </si>
  <si>
    <t xml:space="preserve">Собрания представителей </t>
  </si>
  <si>
    <t>Исполнение доходов бюджета  муниципального образования Тенькинский район Магаданской области</t>
  </si>
  <si>
    <t xml:space="preserve">по кодам видов доходов, подвидов доходов, классификации </t>
  </si>
  <si>
    <t>Наименование показателя</t>
  </si>
  <si>
    <t xml:space="preserve">% исполнения </t>
  </si>
  <si>
    <t>Невыясненные поступления</t>
  </si>
  <si>
    <t>Приложение № 1</t>
  </si>
  <si>
    <t xml:space="preserve">Исполнение доходов бюджета  </t>
  </si>
  <si>
    <t xml:space="preserve">  муниципального образования Тенькинский район Магаданской области</t>
  </si>
  <si>
    <t>Покрытие временного кассового разрыва</t>
  </si>
  <si>
    <t>Приложение № 5</t>
  </si>
  <si>
    <t xml:space="preserve">к Решению Тенькинского районного                                                                 </t>
  </si>
  <si>
    <t xml:space="preserve">Собрания  представителей  </t>
  </si>
  <si>
    <t xml:space="preserve">Исполнение по источникам финансирования дефицита </t>
  </si>
  <si>
    <t xml:space="preserve">по кодам классификации источников финансирования </t>
  </si>
  <si>
    <t xml:space="preserve"> </t>
  </si>
  <si>
    <t>Кредиты кредитных организаций в валюте Российской Федерации</t>
  </si>
  <si>
    <t>Бюджетные кредиты от других бюджетов бюджетной системы Российской Федерации</t>
  </si>
  <si>
    <t>Изменение остатков средств на счетах по учету средств бюджета</t>
  </si>
  <si>
    <t>Приложение № 6</t>
  </si>
  <si>
    <t xml:space="preserve">по кодам групп, подгрупп, статей, видов источников финансирования дефицитов </t>
  </si>
  <si>
    <t xml:space="preserve">бюджетов классификации операций сектора государственного управления, </t>
  </si>
  <si>
    <t>Получение кредитов от кредитных организаций бюджетами муниципальных районов в валюте Российской Федерации</t>
  </si>
  <si>
    <t>Погашение кредитов от кредитных организаций бюджетами муниципальных районов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</si>
  <si>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</si>
  <si>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</si>
  <si>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Номер и дата договора  (соглашения)</t>
  </si>
  <si>
    <t>Наименование кредитора</t>
  </si>
  <si>
    <t>Целевое назначение долгового обязательства</t>
  </si>
  <si>
    <t xml:space="preserve"> Отчет о состоянии и движении муниципального долга</t>
  </si>
  <si>
    <t xml:space="preserve">Основной долг </t>
  </si>
  <si>
    <t>№ п/п</t>
  </si>
  <si>
    <t>Коммунальное хозяйство</t>
  </si>
  <si>
    <t>Наименование</t>
  </si>
  <si>
    <t>Общегосударственные вопросы</t>
  </si>
  <si>
    <t>01</t>
  </si>
  <si>
    <t>Функционирование высшего должностного лица субъекта РФ и местного самоуправления</t>
  </si>
  <si>
    <t>02</t>
  </si>
  <si>
    <t>03</t>
  </si>
  <si>
    <t>Функционирование Правительства РФ, высших органов исполнительной власти субъекта РФ, местных администраций</t>
  </si>
  <si>
    <t>04</t>
  </si>
  <si>
    <t>Обеспечение деятельности финансовых, налоговых и таможенных органов и органов надзора</t>
  </si>
  <si>
    <t>06</t>
  </si>
  <si>
    <t>Другие общегосударственные вопросы</t>
  </si>
  <si>
    <t>Национальная безопасность и правоохранительная деятельность</t>
  </si>
  <si>
    <t>Национальная экономика</t>
  </si>
  <si>
    <t>Другие вопросы в области национальной экономики</t>
  </si>
  <si>
    <t>Жилищно-коммунальное хозяйство</t>
  </si>
  <si>
    <t>05</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</si>
  <si>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</si>
  <si>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</si>
  <si>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</si>
  <si>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</si>
  <si>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</si>
  <si>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t>
  </si>
  <si>
    <t>Социальная политика</t>
  </si>
  <si>
    <t>Социальное обеспечение населения</t>
  </si>
  <si>
    <t>005</t>
  </si>
  <si>
    <t>Центральный аппарат</t>
  </si>
  <si>
    <t>Государственная регистрация актов гражданского состояния</t>
  </si>
  <si>
    <t>08</t>
  </si>
  <si>
    <t>Поддержка коммунального хозяйства</t>
  </si>
  <si>
    <t>Детские дошкольные учреждения</t>
  </si>
  <si>
    <t>Обеспечение деятельности подведомственных учреждений</t>
  </si>
  <si>
    <t>Школы-детские сады, начальные, неполные средние и средние</t>
  </si>
  <si>
    <t>Учреждения по внешкольной работе с детьми</t>
  </si>
  <si>
    <t>Библиотеки</t>
  </si>
  <si>
    <t xml:space="preserve">Периодические издания, утвержденные органами законодательной и исполнительной власти </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</si>
  <si>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</si>
  <si>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07</t>
  </si>
  <si>
    <t>09</t>
  </si>
  <si>
    <t>10</t>
  </si>
  <si>
    <t>Благоустройство</t>
  </si>
  <si>
    <t>Уличное освещение</t>
  </si>
  <si>
    <t>Отдел культуры администрации Тенькинского района Магаданской области</t>
  </si>
  <si>
    <t>Функционирование высшего должностного лица субъекта РФ и муниципального образования</t>
  </si>
  <si>
    <t>002 00 00</t>
  </si>
  <si>
    <t>Глава муниципального образования</t>
  </si>
  <si>
    <t>002 03 00</t>
  </si>
  <si>
    <t>Функционирование законодательных (представительных) органов государственной власти и представительных органов муниципальных образований</t>
  </si>
  <si>
    <t>002 04 00</t>
  </si>
  <si>
    <t>002 11 00</t>
  </si>
  <si>
    <t>руб.</t>
  </si>
  <si>
    <t>Платежи за пользование природными ресурсами</t>
  </si>
  <si>
    <t>Утверждено</t>
  </si>
  <si>
    <t xml:space="preserve">Исполнено </t>
  </si>
  <si>
    <t>Исполнено</t>
  </si>
  <si>
    <t>00</t>
  </si>
  <si>
    <t>Социальные выплаты</t>
  </si>
  <si>
    <t>795 18 00</t>
  </si>
  <si>
    <t>Другие вопросы в области общегосударственных вопросов</t>
  </si>
  <si>
    <t>13</t>
  </si>
  <si>
    <t>Реализация государственной политики в области приватизации и управления государственной и муниципальной собственностью</t>
  </si>
  <si>
    <t>090 00 00</t>
  </si>
  <si>
    <t>Оценка недвижимости, признание прав и регулирование отношений по государственной и муниципальной собственности</t>
  </si>
  <si>
    <t>090 02 00</t>
  </si>
  <si>
    <t>092 00 00</t>
  </si>
  <si>
    <t>Выполнение функций органами местного самоуправления (представительские расходы)</t>
  </si>
  <si>
    <t>521 00 00</t>
  </si>
  <si>
    <t>Проведение мероприятий для детей и молодежи</t>
  </si>
  <si>
    <t>431 01 00</t>
  </si>
  <si>
    <t>Здравоохранение</t>
  </si>
  <si>
    <t>Другие вопросы в области здравоохранения</t>
  </si>
  <si>
    <t>Физическая культура</t>
  </si>
  <si>
    <t>Дорожное хозяйство (дорожные фонды)</t>
  </si>
  <si>
    <t>795 19 00</t>
  </si>
  <si>
    <t>Оказание единовременной материальной помощи жителям села Оротук Тенькинского района для переселения за счет средств областного бюджета дополнительной финансовой помощи в виде дотации на поддержку мер по обеспечению сбалансированности бюджета</t>
  </si>
  <si>
    <t>Средства массовой информации</t>
  </si>
  <si>
    <t>Межбюджетные трансферты общего характера бюджетам субъектов Российской Федерации и муниципальных образований общего характера</t>
  </si>
  <si>
    <t>Дотации на выравнивание бюджетной обеспеченности субъектов Российской Федерации и муниципальных образований</t>
  </si>
  <si>
    <t>Иные дотации</t>
  </si>
  <si>
    <t>Контрольно-счетная палата муниципального образования Тенькинский район Магаданской области</t>
  </si>
  <si>
    <t>865</t>
  </si>
  <si>
    <t>Меры социальной поддержки по оплате жилья и коммунальных услуг отдельным категориям граждан, проживающих на территории Тенькинского района Магаданской области</t>
  </si>
  <si>
    <t>Субвенции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t>
  </si>
  <si>
    <t xml:space="preserve">Субвенции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t>
  </si>
  <si>
    <t>Иные безвозмездные и безвозвратные перечисления</t>
  </si>
  <si>
    <t>520 00 00</t>
  </si>
  <si>
    <t xml:space="preserve">Субвенции на финансирование муниципальных общеобразовательных учреждений   в части реализации ими государственного стандарта общего образования </t>
  </si>
  <si>
    <t xml:space="preserve">Культура и кинематография </t>
  </si>
  <si>
    <t>Другие вопросы в области культуры, кинематографии</t>
  </si>
  <si>
    <t>Меры социальной поддержки по оплате жилья и коммунальных услуг отдельным категориям граждан, проживающих на территории Тенькинского района Магаданской области (пос.Усть-Омчуг)</t>
  </si>
  <si>
    <t>795 15 00</t>
  </si>
  <si>
    <t>Функционирование законодательных (представительных) органов государственной власти и местного самоуправления</t>
  </si>
  <si>
    <t>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t>
  </si>
  <si>
    <t>12</t>
  </si>
  <si>
    <t>013</t>
  </si>
  <si>
    <t>001 00 00</t>
  </si>
  <si>
    <t>001 38 00</t>
  </si>
  <si>
    <t>001</t>
  </si>
  <si>
    <t>600 00 00</t>
  </si>
  <si>
    <t>600 01 00</t>
  </si>
  <si>
    <t>420 00 00</t>
  </si>
  <si>
    <t>421 00 00</t>
  </si>
  <si>
    <t>520 09 00</t>
  </si>
  <si>
    <t>423 00 00</t>
  </si>
  <si>
    <t>423 99 00</t>
  </si>
  <si>
    <t>440 00 00</t>
  </si>
  <si>
    <t>442 00 00</t>
  </si>
  <si>
    <t>Периодическая печать и издательства</t>
  </si>
  <si>
    <t>457 00 00</t>
  </si>
  <si>
    <t>452 00 00</t>
  </si>
  <si>
    <t>Физическая культура и спорт</t>
  </si>
  <si>
    <t>Межбюджетные трансферты</t>
  </si>
  <si>
    <t>008</t>
  </si>
  <si>
    <t>Председатель представительного органа муниципального образования</t>
  </si>
  <si>
    <t>Функционирование правительства РФ, высших исполнительных  органов государственной власти субъектов Российской Федерации, местных администраций</t>
  </si>
  <si>
    <t xml:space="preserve">Руководство и управление в сфере установленных функций </t>
  </si>
  <si>
    <t>Обеспечение деятельности финансовых, налоговых, таможенных органов и органов финансового (финансово-бюджетного) надзора</t>
  </si>
  <si>
    <t>Функционирование Правительства РФ, высших  исполнительных органов государственной власти субъектов РФ, местных администраций</t>
  </si>
  <si>
    <t>Комитет по финансам администрации Тенькинского района Магаданской области</t>
  </si>
  <si>
    <t>Оротукская сельская администрация администрации Тенькинского района Магаданской области</t>
  </si>
  <si>
    <t>Администрация Тенькинского района Магаданской области</t>
  </si>
  <si>
    <t xml:space="preserve">Пенсионное обеспечение </t>
  </si>
  <si>
    <t>Доплаты к пенсиям, дополнительное пенсионное обеспечение</t>
  </si>
  <si>
    <t>Доплаты к пенсиям государственных служащих субъектов Российской Федерации и муниципальных служащих</t>
  </si>
  <si>
    <t>491 01 00</t>
  </si>
  <si>
    <t>491 00 00</t>
  </si>
  <si>
    <t>Дошкольное  образование</t>
  </si>
  <si>
    <t>860</t>
  </si>
  <si>
    <t>862</t>
  </si>
  <si>
    <t>861</t>
  </si>
  <si>
    <t>866</t>
  </si>
  <si>
    <t>Тенькинское районное Собрание представителей</t>
  </si>
  <si>
    <t>092 03 00</t>
  </si>
  <si>
    <t>Реализация государственных функций, связанных с общегосударственным управлением</t>
  </si>
  <si>
    <t>Выполнение других обязательств государства</t>
  </si>
  <si>
    <t>11</t>
  </si>
  <si>
    <t>Обслуживание государственного и муниципального долга</t>
  </si>
  <si>
    <t>065 00 00</t>
  </si>
  <si>
    <t>Процентные платежи по долговым обязательствам</t>
  </si>
  <si>
    <t>065 03 00</t>
  </si>
  <si>
    <t>Процентные платежи по муниципальному долгу</t>
  </si>
  <si>
    <t>521 02 03</t>
  </si>
  <si>
    <t>521 02 02</t>
  </si>
  <si>
    <t>521 02 04</t>
  </si>
  <si>
    <t>521 02 06</t>
  </si>
  <si>
    <t>521 02 07</t>
  </si>
  <si>
    <t>517 00 00</t>
  </si>
  <si>
    <t>007</t>
  </si>
  <si>
    <t>517 02 00</t>
  </si>
  <si>
    <t>Прочие дотации</t>
  </si>
  <si>
    <t>Поддержка мер по обеспечению сбалансированности бюджетов</t>
  </si>
  <si>
    <t xml:space="preserve">Источники финансирования дефицита бюджета, всего </t>
  </si>
  <si>
    <t>Источники внутреннего финансирования дефицита бюджета</t>
  </si>
  <si>
    <t>861 01 02 00 00 05 0000 710</t>
  </si>
  <si>
    <t>861 01 02 00 00 05 0000 810</t>
  </si>
  <si>
    <t>861 01 03 00 00 05 0000 710</t>
  </si>
  <si>
    <t>861 01 03 00 00 05 0000 810</t>
  </si>
  <si>
    <t>Иные источники внутреннего финансирования дефицита бюджета</t>
  </si>
  <si>
    <t>861 01 06 05 02 05 0000 640</t>
  </si>
  <si>
    <t>861 01 06 05 02 05 0000 540</t>
  </si>
  <si>
    <t>Увеличение прочих остатков  денежных
средств бюджетов муниципальных районов</t>
  </si>
  <si>
    <t>861 01 05 02 01 05 0000 510</t>
  </si>
  <si>
    <t>Уменьшение прочих остатков  денежных
средств бюджетов  муниципальных районов</t>
  </si>
  <si>
    <t>861 01 05 02 01 05 0000 610</t>
  </si>
  <si>
    <t>000 8 90 00000 00 0000 000</t>
  </si>
  <si>
    <t>НАЛОГОВЫЕ И НЕНАЛОГОВЫЕ ДОХОДЫ</t>
  </si>
  <si>
    <t>000 1 00 00000 00 0000 000</t>
  </si>
  <si>
    <t>000 1 01 00000 00 0000 000</t>
  </si>
  <si>
    <t>Налог на прибыль организаций, зачисляемый в бюджеты субъектов Российской Федерации</t>
  </si>
  <si>
    <t>182 1 01 01012 02 1000 110</t>
  </si>
  <si>
    <t>182 1 01 02010 01 0000 110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</si>
  <si>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</si>
  <si>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</si>
  <si>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</si>
  <si>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</si>
  <si>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</si>
  <si>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182 1 01 02040 01 0000 110</t>
  </si>
  <si>
    <t>000 1 05 00000 00 0000 000</t>
  </si>
  <si>
    <t>182 1 05 02010 02 0000 110</t>
  </si>
  <si>
    <t>182 1 05 02020 02 0000 110</t>
  </si>
  <si>
    <t>000 1 06 00000 00 0000 000</t>
  </si>
  <si>
    <t>182 1 06 01030 05 0000 110</t>
  </si>
  <si>
    <t>000 1 06 02000 02 0000 110</t>
  </si>
  <si>
    <t>Налог на имущество организаций по имуществу, не входящему в Единую систему газоснабжения</t>
  </si>
  <si>
    <t>182 1 06 02010 02 0000 110</t>
  </si>
  <si>
    <t>000 1 06 06000 00 0000 110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</si>
  <si>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межселенных территорий</t>
  </si>
  <si>
    <t>182 1 06 06013 05 0000 110</t>
  </si>
  <si>
    <t>182 1 06 06023 05 0000 110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</si>
  <si>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</si>
  <si>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</si>
  <si>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</si>
  <si>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182 1 08 03000 01 0000 110</t>
  </si>
  <si>
    <t>182 1 08 03010 01 0000 110</t>
  </si>
  <si>
    <t>861 1 08 04020 01 0000 110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</si>
  <si>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</si>
  <si>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000 1 09 00000 00 0000 000</t>
  </si>
  <si>
    <t>Налог на прибыль организаций, зачислявшийся до 1 января 2005 года в местные бюджеты, мобилизуемый на территориях муниципальных районов</t>
  </si>
  <si>
    <t>182 1 09 01030 05 0000 110</t>
  </si>
  <si>
    <t>000 1 09 03000 00 0000 110</t>
  </si>
  <si>
    <t>Платежи за добычу других полезных ископаемых</t>
  </si>
  <si>
    <t>Земельный налог (по обязательствам, возникшим до 1 января 2006 года)</t>
  </si>
  <si>
    <t>182 1 09 04050 05 1000 110</t>
  </si>
  <si>
    <r>
      <t xml:space="preserve">Налог с продаж </t>
    </r>
    <r>
      <rPr>
        <b/>
        <sz val="10"/>
        <rFont val="Times New Roman"/>
        <family val="1"/>
        <charset val="204"/>
      </rPr>
      <t/>
    </r>
  </si>
  <si>
    <t>000 1 09 07000 05 0000 110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</si>
  <si>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</si>
  <si>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Прочие местные налоги и сборы, мобилизуемые на территориях муниципальных районов</t>
  </si>
  <si>
    <t>182 1 09 07053 05 0000 110</t>
  </si>
  <si>
    <t>ДОХОДЫ ОТ ИСПОЛЬЗОВАНИЯ ИМУЩЕСТВА, НАХОДЯЩЕГОСЯ В ГОСУДАРСТВЕННОЙ И МУНИЦИПАЛЬНОЙ СОБСТВЕННОСТИ</t>
  </si>
  <si>
    <t>000 1 11 00000 00 0000 000</t>
  </si>
  <si>
    <t>000 1 11 05000 00 0000 120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</si>
  <si>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</si>
  <si>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889 1 11 05013 05 0000 120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</si>
  <si>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</si>
  <si>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889 1 11 05013 10 0000 120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</si>
  <si>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</si>
  <si>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000 1 11 09040 00 0000 120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</si>
  <si>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</si>
  <si>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889 1 11 09045 05 0000 120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</si>
  <si>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</si>
  <si>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</si>
  <si>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</si>
  <si>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</si>
  <si>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</si>
  <si>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048 1 12 01010 01 1000 120</t>
  </si>
  <si>
    <t>плата за выбросы загрязняющих веществ в атмосферный воздух передвижными объектами</t>
  </si>
  <si>
    <t>048 1 12 01020 01 1000 120</t>
  </si>
  <si>
    <t>плата за сбросы загрязняющих веществ в водные объекты</t>
  </si>
  <si>
    <t>048 1 12 01030 01 1000 120</t>
  </si>
  <si>
    <t>Плата за размещение отходов производства и потребления</t>
  </si>
  <si>
    <t>048 1 12 01040 01 1000 120</t>
  </si>
  <si>
    <t xml:space="preserve">ДОХОДЫ  ОТ  ОКАЗАНИЯ  ПЛАТНЫХ УСЛУГ (РАБОТ)  И  КОМПЕНСАЦИИ ЗАТРАТ ГОСУДАРСТВА    </t>
  </si>
  <si>
    <t>000 1 13 00000 00 0000 000</t>
  </si>
  <si>
    <t>Доходы от компенсации затрат государства</t>
  </si>
  <si>
    <t>000 1 13 02000 00 0000 130</t>
  </si>
  <si>
    <t>Прочие доходы от компенсации затрат бюджетов муниципальных районов</t>
  </si>
  <si>
    <t>861 1 13 02995 05 0000 130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</si>
  <si>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</si>
  <si>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</si>
  <si>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</si>
  <si>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889 1 14 06013 05 0000 430</t>
  </si>
  <si>
    <t>ШТРАФЫ, САНКЦИИ, ВОЗМЕЩЕНИЕ УЩЕРБА</t>
  </si>
  <si>
    <t>000 1 16 00000 00 0000 000</t>
  </si>
  <si>
    <t>Денежные взыскания (штрафы) за нарушение законодательства о налогах и сборах</t>
  </si>
  <si>
    <t>000 1 16 03000 00 0000 140</t>
  </si>
  <si>
    <t>182 1 16 03010 01 0000 140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</si>
  <si>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</si>
  <si>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182 1 16 03030 01 0000 140</t>
  </si>
  <si>
    <t>182 1 16 06000 01 0000 140</t>
  </si>
  <si>
    <t>141 1 16 08000 01 6000 140</t>
  </si>
  <si>
    <t xml:space="preserve"> 000 1 16 25000 00 0000 140</t>
  </si>
  <si>
    <t>Денежные взыскания (штрафы) за нарушение законодательства об экологической экспертизе</t>
  </si>
  <si>
    <t>498 1 16 25040 01 0000 140</t>
  </si>
  <si>
    <t>498 1 16 25050 01 0000 140</t>
  </si>
  <si>
    <t>Денежные взыскания (штрафы) за нарушение земельного законодательства</t>
  </si>
  <si>
    <t>141 1 16 28000 01 0000 140</t>
  </si>
  <si>
    <t>161 1 16 33050 05 0000 140</t>
  </si>
  <si>
    <t>000 1 16 90050 05 0000 140</t>
  </si>
  <si>
    <t>000 1 17 00000 00 0000 000</t>
  </si>
  <si>
    <t>000 1 17 01000 00 0000 180</t>
  </si>
  <si>
    <t>Невыясненные поступления, зачисляемые в бюджеты муниципальных районов</t>
  </si>
  <si>
    <t>861 1 17 01050 05 0000 180</t>
  </si>
  <si>
    <t>БЕЗВОЗМЕЗДНЫЕ ПОСТУПЛЕНИЯ</t>
  </si>
  <si>
    <t>000 2 00 00000 00 0000 000</t>
  </si>
  <si>
    <t>БЕЗВОЗМЕЗДНЫЕ ПОСТУПЛЕНИЯ ОТ ДРУГИХ БЮДЖЕТОВ БЮДЖЕТНОЙ СИСТЕМЫ РОССИЙСКОЙ ФЕДЕРАЦИИ</t>
  </si>
  <si>
    <t xml:space="preserve"> 000 2 02 00000 00 0000 000</t>
  </si>
  <si>
    <t>Дотации бюджетам субъектов Российской Федерации и муниципальных образований</t>
  </si>
  <si>
    <t>000 2 02 01000 00 0000 151</t>
  </si>
  <si>
    <t>Дотации бюджетам муниципальных районов на выравнивание  бюджетной обеспеченности</t>
  </si>
  <si>
    <t>000 2 02 02000 00 0000 151</t>
  </si>
  <si>
    <t>000 2 02 02999 05 0000 151</t>
  </si>
  <si>
    <t xml:space="preserve">Субсидии на выравнивание бюджетной обеспеченности  муниципальных районов   по реализации   расходных обязательств по оплате коммунальных услуг казенным  учреждениями и выплате заработной платы работникам казенных учреждений </t>
  </si>
  <si>
    <t xml:space="preserve">Субсидии  на выравнивание бюджетной обеспеченности муниципальных районов по реализации расходных обязательств по выравниванию бюджетной обеспеченности  поселений   и бюджетам городских округов для финансового обеспечения  решения вопросов местного значения поселений </t>
  </si>
  <si>
    <t>Субвенции бюджетам субъектов Российской Федерации и муниципальных образований</t>
  </si>
  <si>
    <t>000 2 02 03000 00 0000 151</t>
  </si>
  <si>
    <t>Субвенции бюджетам на государственную регистрацию актов гражданского состояния</t>
  </si>
  <si>
    <t>000 2 02 03003 00 0000 151</t>
  </si>
  <si>
    <t>Субвенции бюджетам муниципальных районов на государственную регистрацию актов гражданского состояния</t>
  </si>
  <si>
    <t>000 2 02 03003 05 0000 151</t>
  </si>
  <si>
    <t>Субвенции бюджетам муниципальных образований на ежемесячное денежное вознаграждение за классное руководство</t>
  </si>
  <si>
    <t>000 2 02 03021 00 0000 151</t>
  </si>
  <si>
    <t>000 2 02 03021 05 0000 151</t>
  </si>
  <si>
    <t>Субвенции местным бюджетам на выполнение передаваемых полномочий субъектов Российской Федерации</t>
  </si>
  <si>
    <t>000 2 02 03024 00 0000 151</t>
  </si>
  <si>
    <t>Субвенции бюджетам муниципальных районов на выполнение передаваемых полномочий субъектов Российской Федерации</t>
  </si>
  <si>
    <t>000 2 02 03024 05 0000 151</t>
  </si>
  <si>
    <t>Субвенции  бюджетам муниципальных образований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t>
  </si>
  <si>
    <t xml:space="preserve">Субвенции   бюджетам муниципальных образований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t>
  </si>
  <si>
    <t xml:space="preserve">Субвенции на возмещение расходов, связанных с осуществлением государственных полномочий, предусмотренных Законом  Магаданской области от 28 декабря 2009 г. № 1220-ОЗ «О наделении органов местного самоуправления государственными полномочиями Магаданской области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</si>
  <si>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 xml:space="preserve">Субвенции бюджетам муниципальных образований на осуществление государственных полномочий по обеспечению отдельных категорий граждан жилыми помещениями </t>
  </si>
  <si>
    <t xml:space="preserve">субвенции  бюджетам муниципальных  образований на осуществление  государственных полномочий  по организации и осуществлению деятельности органов опеки и попечительства над несовершеннолетними </t>
  </si>
  <si>
    <t>субвенции  бюджетам муниципальных  образований на осуществление  государственных полномочий по организации и осуществлению деятельности по опеке совершеннолетних лиц, признанных судом недееспособными вследствие психического расстройства, а также по попечительству в отношении совершеннолетних лиц, ограниченных судом в дееспособности вследствие злоупотребления спиртными напитками или наркотическими средствами</t>
  </si>
  <si>
    <t xml:space="preserve">Субвенции  бюджетам муниципальных образований  на осуществление  государственных полномочий  по созданию и организации деятельности административных комиссий </t>
  </si>
  <si>
    <t>Иные межбюджетные трансферты</t>
  </si>
  <si>
    <t>000 2 02 04000 00 0000 151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</si>
  <si>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</si>
  <si>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000 2 02 04012 00 0000 151</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</si>
  <si>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</si>
  <si>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000 2 02 04012 05 0000 151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</si>
  <si>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</si>
  <si>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000 2 02 04014 00 0000 151</t>
  </si>
  <si>
    <t>000 2 02 04014 05 0000 151</t>
  </si>
  <si>
    <t>Муниципальное образование «Поселок Усть-Омчуг»</t>
  </si>
  <si>
    <t>Муниципальное образование «поселок Омчак» Тенькинского района Магаданской области</t>
  </si>
  <si>
    <t>на осуществление части полномочий по созданию условий для организации досуга и обеспечения жителей поселения услугами культуры</t>
  </si>
  <si>
    <t xml:space="preserve">на осуществление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поселений </t>
  </si>
  <si>
    <t xml:space="preserve">на осуществление части полномочий по участию в предупреждении и ликвидации чрезвычайных ситуаций в границах поселения </t>
  </si>
  <si>
    <t>на осуществление части полномочий по обеспечению первичных мер пожарной безопасности в границах населенных пунктов поселения</t>
  </si>
  <si>
    <t>Муниципальное образование «поселок  имени Гастелло» Тенькинского района Магаданской области</t>
  </si>
  <si>
    <t>Муниципальное образование «поселок Мадаун» Тенькинского района Магаданской области</t>
  </si>
  <si>
    <t>Прочие межбюджетные трансферты, передаваемые бюджетам</t>
  </si>
  <si>
    <t>000 2 02 04999 00 0000 151</t>
  </si>
  <si>
    <t>Прочие межбюджетные трансферты, передаваемые бюджетам муниципальных районов</t>
  </si>
  <si>
    <t>000 2 02 04999 05 0000 151</t>
  </si>
  <si>
    <t xml:space="preserve">Иные межбюджетные трансферты  бюджетам муниципальных образований на реализацию мер социальной поддержки в соответствии с п. 1.1 статьи 1 Закона Магаданской области от 28.12.2004 г. № 528-ОЗ «О мерах социальной поддержки по оплате жилых помещений и коммунальных услуг отдельных категорий граждан, проживающих на территории Магаданской области» </t>
  </si>
  <si>
    <t>000 2 07 00000 00 0000 180</t>
  </si>
  <si>
    <t>000 2 07 05000 05 0000 180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</si>
  <si>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</si>
  <si>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000 2 19 05000 05 0000 151</t>
  </si>
  <si>
    <t>ЗАДОЛЖЕННОСТЬ И ПЕРЕРАСЧЕТЫ ПО ОТМЕНЕННЫМ НАЛОГАМ, СБОРАМ И ИНЫМ ОБЯЗАТЕЛЬНЫМ ПЛАТЕЖАМ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</si>
  <si>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</si>
  <si>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НАЛОГИ НА СОВОКУПНЫЙ ДОХОД</t>
  </si>
  <si>
    <t>НАЛОГИ НА ИМУЩЕСТВО</t>
  </si>
  <si>
    <t>НАЛОГИ НА ПРИБЫЛЬ, ДОХОДЫ</t>
  </si>
  <si>
    <t>Налог на прибыль организаций</t>
  </si>
  <si>
    <t>Налог на доходы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</si>
  <si>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</si>
  <si>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000 2 19 00000 00 0000 000</t>
  </si>
  <si>
    <t>ПРОЧИЕ НЕНАЛОГОВЫЕ ДОХОДЫ</t>
  </si>
  <si>
    <t>Субвенции бюджетам муниципальных районов на  ежемесячное денежное вознаграждение за классное руководство</t>
  </si>
  <si>
    <t>Прочие безвозмездные поступления в бюджеты муниципальных районов</t>
  </si>
  <si>
    <t>000 09 00 00 00 00 0000 000</t>
  </si>
  <si>
    <t>Резервные фонды</t>
  </si>
  <si>
    <t>Предупреждение и ликвидация последствий чрезвычайных ситуаций природного и техногенного характера, гражданская оборона</t>
  </si>
  <si>
    <t>Обеспечение пожарной безопасности</t>
  </si>
  <si>
    <t>Обслуживание государственного внутреннего и муниципального долга</t>
  </si>
  <si>
    <t>950</t>
  </si>
  <si>
    <t>960</t>
  </si>
  <si>
    <t>Целевая программа муниципального образования Тенькинский район Магаданской области «Энергосбережение и повышение энергетической эффективности на период 2010-2014 гг. и на перспективу до 2020 года»</t>
  </si>
  <si>
    <t>Целевая программа «Развитие системы электронных торгов»</t>
  </si>
  <si>
    <t>795 23 00</t>
  </si>
  <si>
    <t>Прочие расходы</t>
  </si>
  <si>
    <t>951</t>
  </si>
  <si>
    <t>Средства, передаваемые для компенсации дополнительных расходов, возникших в результате решений, принятых органами власти другого уровня</t>
  </si>
  <si>
    <t>520 15 00</t>
  </si>
  <si>
    <t>Субвенции бюджетам муниципальных образований для финансового обеспечения расходных обязательств муниципальных образований, возникающих при выполнении государственных полномочий Российской Федерации, субъектов Российской Федерации, переданных для осуществления органам местного самоуправления в установленном порядке</t>
  </si>
  <si>
    <t>521 02 00</t>
  </si>
  <si>
    <t>Субвенции на осуществление государственных полномочий по созданию и организации деятельности административных комиссий</t>
  </si>
  <si>
    <t>5210212</t>
  </si>
  <si>
    <t xml:space="preserve">Районная целевая программа «Развитие муниципальной службы муниципального образования Тенькинский район Магаданской области на 2012-2014 годы»  </t>
  </si>
  <si>
    <t xml:space="preserve">Выполнение других обязательств государства </t>
  </si>
  <si>
    <t>Выполнение других обязательств государства (функционирование единой дежурно-диспетчерской службы)</t>
  </si>
  <si>
    <t>092 03 05</t>
  </si>
  <si>
    <t xml:space="preserve">Мероприятия по предупреждению и ликвидации последствий чрезвычайных ситуаций и стихийных бедствий </t>
  </si>
  <si>
    <t xml:space="preserve">218 00 00 </t>
  </si>
  <si>
    <t>Предупреждение и ликвидация последствий чрезвычайных ситуаций и стихийных бедствий природного и техногенного характера</t>
  </si>
  <si>
    <t>218 01 00</t>
  </si>
  <si>
    <t>Субсидии бюджетным учреждениям на иные цели</t>
  </si>
  <si>
    <t>712</t>
  </si>
  <si>
    <t>Субвенции бюджетам муниципальных  образований на реализацию Закона Магаданской области от 28 декабря 2009 № 1220-ОЗ «О наделении органов местного самоуправления государственными полномочиями Магаданской области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</si>
  <si>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Субсидии бюджетным учреждениям на финансовое обеспечение муниципального задания на оказание муниципальных услуг (выполнение работ)</t>
  </si>
  <si>
    <t>711</t>
  </si>
  <si>
    <t xml:space="preserve">Областная целевая программа «Обеспечение доступности дошкольного образования в Магаданской области» на 2012-2015 годы» </t>
  </si>
  <si>
    <t>522 75 00</t>
  </si>
  <si>
    <t>795 24 00</t>
  </si>
  <si>
    <t>Мероприятия в сфере образования</t>
  </si>
  <si>
    <t>022</t>
  </si>
  <si>
    <t>Мероприятия в области образования</t>
  </si>
  <si>
    <t>436 00 00</t>
  </si>
  <si>
    <t>Модернизация региональных систем общего образования</t>
  </si>
  <si>
    <t>436 21 00</t>
  </si>
  <si>
    <t>Районная целевая программа  «Школьное питание» на 2011-2013 годы</t>
  </si>
  <si>
    <t>Районная целевая программа «Школьное молоко» на 2011-2013 годы</t>
  </si>
  <si>
    <t>Проведение оздоровительных и других мероприятий для детей и молодежи</t>
  </si>
  <si>
    <t>701</t>
  </si>
  <si>
    <t>Проведение мероприятий для детей и молодежи за счет прочих безвозмездных поступлений</t>
  </si>
  <si>
    <t>431 01 15</t>
  </si>
  <si>
    <t xml:space="preserve">Проведение оздоровительных и других мероприятий для детей и молодежи </t>
  </si>
  <si>
    <t xml:space="preserve">Областная целевая программа «Организация и обеспечение отдыха и оздоровление детей в Магаданской области» на 2012-2015 годы </t>
  </si>
  <si>
    <t>522 71 00</t>
  </si>
  <si>
    <t>Районная целевая программа «Лето-детям» на 2011-2013 годы</t>
  </si>
  <si>
    <t xml:space="preserve">Субвенции на осуществление  государственных полномочий  по организации и осуществлению деятельности органов опеки и попечительства </t>
  </si>
  <si>
    <t>Иные межбюджетные трансферты бюджетам бюджетной системы</t>
  </si>
  <si>
    <t>521 03 00</t>
  </si>
  <si>
    <t>Реализация мер социальной поддержки в соответствии с п. 1.1 статьи 1 Закона Магаданской области от 28.12.2004 г. № 528-ОЗ «О мерах социальной поддержки по оплате жилых помещений и коммунальных услуг отдельных категорий граждан, проживающих на территории Магаданской области»</t>
  </si>
  <si>
    <t>Областная целевая программа «Развитие  образования в Магаданской области» на 2011-2015 годы</t>
  </si>
  <si>
    <t xml:space="preserve">Подпрограмма «Развитие общего и дополнительного образования, поддержка талантливой молодежи в Магаданской области» </t>
  </si>
  <si>
    <t>522 58 01</t>
  </si>
  <si>
    <t>Районная целевая программа «Безопасность муниципальных учреждений Тенькинского района  Магаданской области на 2011-2013 годы»</t>
  </si>
  <si>
    <t>795 25 00</t>
  </si>
  <si>
    <t>Мероприятия в области социальной политики</t>
  </si>
  <si>
    <t>068</t>
  </si>
  <si>
    <t>Программа «Развитие физической культуры и спорта в Тенькинском районе Магаданской области на 2011-2014 годы»</t>
  </si>
  <si>
    <t>Мероприятия в области здравоохранения, спорта и физической культуры, туризма</t>
  </si>
  <si>
    <t>079</t>
  </si>
  <si>
    <t>Субсидии автономным учреждениям на финансовое обеспечение муниципального задания на оказание муниципальных услуг (выполнение работ)</t>
  </si>
  <si>
    <t>721</t>
  </si>
  <si>
    <t>070 00 00</t>
  </si>
  <si>
    <t>Резервные фонды органов местных администраций</t>
  </si>
  <si>
    <t>070 05 00</t>
  </si>
  <si>
    <t xml:space="preserve">Межбюджетные трансферты,  передаваемые бюджету  муниципального образования Тенькинский район Магаданской области от муниципального образования «поселок Мадаун» Тенькинского района Магаданской области,  на осуществление части полномочий </t>
  </si>
  <si>
    <t xml:space="preserve">Межбюджетные трансферты бюджетам муниципальных районов из бюджетов местных поселений  на осуществление полномочий по организации и осуществлению мероприятий по гражданской обороне, защите населения и территории поселения от чрезвычайных ситуаций природного и техногенного характера </t>
  </si>
  <si>
    <t>521 11 00</t>
  </si>
  <si>
    <t>Мероприятия по укреплению пожарной безопасности</t>
  </si>
  <si>
    <t>700 30 00</t>
  </si>
  <si>
    <t>952</t>
  </si>
  <si>
    <t xml:space="preserve"> Районная целевая программа «Содержание и ремонт автомобильных дорог местного значения в Тенькинском районе Магаданской области на 2011-2013 годы»</t>
  </si>
  <si>
    <t>522 43 00</t>
  </si>
  <si>
    <t>Мероприятия в области коммунального  хозяйства</t>
  </si>
  <si>
    <t>521 13 00</t>
  </si>
  <si>
    <t>521 13 04</t>
  </si>
  <si>
    <t>Межбюджетные трансферты бюджетам муниципальных районов из бюджетов местных поселений на осуществление части полномочий по решению вопросов местного значения на осуществление полномочий по организации ритуальных услуг и содержанию мест захоронения</t>
  </si>
  <si>
    <t>521 16 00</t>
  </si>
  <si>
    <t>521 16 04</t>
  </si>
  <si>
    <t>Фонд финансовой поддержки</t>
  </si>
  <si>
    <t>Поддержка мер по обеспечению сбалансированности бюджетов поселений за счет средств бюджета муниципального района</t>
  </si>
  <si>
    <t>517 92 00</t>
  </si>
  <si>
    <t>Районная целевая программа «Развитие библиотечного дела в Тенькинском районе Магаданской области на 2012-2014 годы»</t>
  </si>
  <si>
    <t>Областная целевая программа «Развитие библиотечного дела Магаданской области на 2009-2014 годы»</t>
  </si>
  <si>
    <t>Глава Тенькинского района</t>
  </si>
  <si>
    <t>Н.А.Савченко</t>
  </si>
  <si>
    <t xml:space="preserve">Зам.главы администрации, руководитель комитета по финансам </t>
  </si>
  <si>
    <t>И.П.Вислогузова</t>
  </si>
  <si>
    <t>861 - комитет по финансам администрации Тенькинского района Магаданской области</t>
  </si>
  <si>
    <t>861 09 00 00 00 00 0000 000</t>
  </si>
  <si>
    <t>861 01 00 00 00 00 0000 000</t>
  </si>
  <si>
    <t>861 01 02 00 00 00 0000 000</t>
  </si>
  <si>
    <t>861 01 03 00 00 00 0000 000</t>
  </si>
  <si>
    <t>861 01 06 00 00 00 0000 000</t>
  </si>
  <si>
    <t>861 01 05 00 00 00 0000 000</t>
  </si>
  <si>
    <t>департамент финансов администрации Магаданской области</t>
  </si>
  <si>
    <t>Объем долга на 01.01.2013</t>
  </si>
  <si>
    <t xml:space="preserve">от  "    "_______________2014 № </t>
  </si>
  <si>
    <t>по кодам классификации доходов бюджетов за 2013 год</t>
  </si>
  <si>
    <t>Доходы бюджета - ИТОГО</t>
  </si>
  <si>
    <t>000 1 01 01 00000 0000 110</t>
  </si>
  <si>
    <t>000 1 0 1 02000 01 0000 110</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</si>
  <si>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</si>
  <si>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</si>
  <si>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Налог, взимаемый в связи с применением патентной системы налогообложения, зачисляемый в бюджеты муниципальных районов</t>
  </si>
  <si>
    <t>182 1 05 04020 02 0000 110</t>
  </si>
  <si>
    <t>000 1 06 01000 00 0000 000</t>
  </si>
  <si>
    <t>Земельный налог</t>
  </si>
  <si>
    <t xml:space="preserve">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межселенных территорий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</si>
  <si>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</si>
  <si>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182 1 09 03025 05 0000 110</t>
  </si>
  <si>
    <r>
      <t xml:space="preserve">Налог на имущество предприятий </t>
    </r>
    <r>
      <rPr>
        <b/>
        <i/>
        <sz val="9"/>
        <rFont val="Times New Roman"/>
        <family val="1"/>
        <charset val="204"/>
      </rPr>
      <t/>
    </r>
  </si>
  <si>
    <t>182 1 09 04010 05 0000 110</t>
  </si>
  <si>
    <t>182 1 09 06010 05 0000 110</t>
  </si>
  <si>
    <t>Прочие местные налоги и сборы</t>
  </si>
  <si>
    <t>182 1 09 07033 05 0000 110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</si>
  <si>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</si>
  <si>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000 1 11 09000 00 0000 120</t>
  </si>
  <si>
    <r>
      <t>Денежные взыскания (штрафы) за нарушение законодательства о налогах и сборах, предусмотренные статьями 116, 118, пунктом 2 статьи 119, статьей 119</t>
    </r>
    <r>
      <rPr>
        <vertAlign val="superscript"/>
        <sz val="10"/>
        <rFont val="Arial"/>
        <family val="2"/>
        <charset val="204"/>
      </rPr>
      <t>1</t>
    </r>
    <r>
      <rPr>
        <sz val="10"/>
        <rFont val="Arial"/>
        <family val="2"/>
        <charset val="204"/>
      </rPr>
      <t>,пунктами 1 и 2 статьи 120, статьями 125, 126, 128, 129, 129</t>
    </r>
    <r>
      <rPr>
        <vertAlign val="superscript"/>
        <sz val="10"/>
        <rFont val="Arial"/>
        <family val="2"/>
        <charset val="204"/>
      </rPr>
      <t>1</t>
    </r>
    <r>
      <rPr>
        <sz val="10"/>
        <rFont val="Arial"/>
        <family val="2"/>
        <charset val="204"/>
      </rPr>
      <t>, статьями 129</t>
    </r>
    <r>
      <rPr>
        <vertAlign val="superscript"/>
        <sz val="10"/>
        <rFont val="Arial"/>
        <family val="2"/>
        <charset val="204"/>
      </rPr>
      <t xml:space="preserve">4, </t>
    </r>
    <r>
      <rPr>
        <sz val="10"/>
        <rFont val="Arial"/>
        <family val="2"/>
        <charset val="204"/>
      </rPr>
      <t>132, 133, 134, 135, 135</t>
    </r>
    <r>
      <rPr>
        <vertAlign val="superscript"/>
        <sz val="10"/>
        <rFont val="Arial"/>
        <family val="2"/>
        <charset val="204"/>
      </rPr>
      <t>1</t>
    </r>
    <r>
      <rPr>
        <sz val="10"/>
        <rFont val="Arial"/>
        <family val="2"/>
        <charset val="204"/>
      </rPr>
      <t xml:space="preserve"> и</t>
    </r>
    <r>
      <rPr>
        <vertAlign val="superscript"/>
        <sz val="10"/>
        <rFont val="Arial"/>
        <family val="2"/>
        <charset val="204"/>
      </rPr>
      <t xml:space="preserve"> </t>
    </r>
    <r>
      <rPr>
        <sz val="10"/>
        <rFont val="Arial"/>
        <family val="2"/>
        <charset val="204"/>
      </rPr>
      <t>135</t>
    </r>
    <r>
      <rPr>
        <vertAlign val="superscript"/>
        <sz val="10"/>
        <rFont val="Arial"/>
        <family val="2"/>
        <charset val="204"/>
      </rPr>
      <t>2</t>
    </r>
    <r>
      <rPr>
        <sz val="10"/>
        <rFont val="Arial"/>
        <family val="2"/>
        <charset val="204"/>
      </rPr>
      <t xml:space="preserve">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t>
    </r>
  </si>
  <si>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</si>
  <si>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</si>
  <si>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</si>
  <si>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 xml:space="preserve">Денежные взыскания (штрафы) за нарушение  законодательства в области охраны окружающей среды </t>
  </si>
  <si>
    <t>321 1 16 25060 01 0000 140</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</si>
  <si>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</si>
  <si>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Прочие денежные взыскания (штрафы) за  правонарушения в области дорожного движения</t>
  </si>
  <si>
    <t xml:space="preserve">861 1 16 30030  01 0000 140 </t>
  </si>
  <si>
    <t>Денежные взыскания (штрафы) за нарушение законодательства Российской Федерации о размещении заказов на поставки товаров, выполнении работ, оказание услуг для нужд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</si>
  <si>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</si>
  <si>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188 1 16 43000 01 0000 140</t>
  </si>
  <si>
    <t xml:space="preserve">Прочие поступления от денежных  взысканий (штрафов)  и иных  сумм в возмещение ущерба, зачисляемые в бюджеты муниципальных районов  </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</si>
  <si>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</si>
  <si>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</si>
  <si>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бюджетные инвестиции в объекты капитального строительства государственной собственности (объекты капитального строительства собственности муниципальных образований)</t>
  </si>
  <si>
    <t>000 2 02 02077 00 0000 151</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</si>
  <si>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</si>
  <si>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модернизацию региональных систем общего образования</t>
  </si>
  <si>
    <t xml:space="preserve">000 2 02 02145 00 0000 151 </t>
  </si>
  <si>
    <t>Субсидии бюджетам муниципальных районов на модернизацию региональных систем общего образования</t>
  </si>
  <si>
    <t>Прочие субсидии</t>
  </si>
  <si>
    <t>000 2 02 02999 00 0000 151</t>
  </si>
  <si>
    <t>Прочие субсидии бюджетам муниципальных районов</t>
  </si>
  <si>
    <t xml:space="preserve">Субсидии бюджетам муниципальных образований на реализацию областной целевой программы «Развитие библиотечного дела Магаданской области на 2009-2014 годы" </t>
  </si>
  <si>
    <t>Субсидии бюджетам муниципальных образований на реализацию областной целевой программы «Развитие водохозяйственного комплекса Магаданской области» на 2013-2020 годы»</t>
  </si>
  <si>
    <t>Субсидии бюджетам муниципальных образований на реализацию областной целевой программы «Организация и обеспечение отдыха и оздоровления детей в Магаданской области" на 2012-2015 годы</t>
  </si>
  <si>
    <t xml:space="preserve">Субвенции бюджетам муниципальных районов  на осуществление государственных полномочий по расчету и предоставлению дотаций поселениям за счет средств областного бюджета </t>
  </si>
  <si>
    <t xml:space="preserve">Субвенции на финансовое обеспечение муниципальных общеобразовательных учреждений в части реализации ими государственного стандарта общего образования </t>
  </si>
  <si>
    <t xml:space="preserve">Субвенции  бюджетам муниципальных образований  на осуществление государственных полномочий по созданию и организации  деятельности комиссий по делам несовершеннолетних и защите их прав </t>
  </si>
  <si>
    <t>Субвенции  бюджетам муниципальных образований  на осуществление  государственных полномочий  по организации и осуществлению деятельности органов опеки и попечительства, из 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</si>
  <si>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из них:</t>
  </si>
  <si>
    <t>на реализацию областной целевой программы «Развитие библиотечного дела Магаданской области на 2009-2014 годы»</t>
  </si>
  <si>
    <t xml:space="preserve">Иные межбюджетные трансферты, имеющие целевое назначение, предоставляемые из резервного фонда Правительства Российской Федерации по предупреждению и ликвидации чрезвычайных ситуаций и последствий стихийных бедствий </t>
  </si>
  <si>
    <t>Иные межбюджетные трансферты бюджетам муниципальных образований  на реализацию областной целевой программы «Развитие образования  в Магаданской области» на 2011-2015 годы (Подпрограмма "Развитие общего и дополнительного образования, поддержка талантливой молодежи в Магаданской области")</t>
  </si>
  <si>
    <t>Прочие безвозмездные поступления</t>
  </si>
  <si>
    <t>Возврат остатков субсидий, субвенций и иных межбюджетных трансфертов, имеющих целевое назначение, прошлых лет</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</si>
  <si>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Arial"/>
        <family val="2"/>
        <charset val="204"/>
      </rPr>
      <t>1</t>
    </r>
    <r>
      <rPr>
        <sz val="10"/>
        <rFont val="Arial"/>
        <family val="2"/>
        <charset val="204"/>
      </rPr>
      <t xml:space="preserve"> и 228 Налогового кодекса Российской Федерации</t>
    </r>
  </si>
  <si>
    <t>операций сектора государственного управления, относящихся к доходам бюджета, за 2013 год</t>
  </si>
  <si>
    <t xml:space="preserve"> исполнения </t>
  </si>
  <si>
    <t>%</t>
  </si>
  <si>
    <t>Налог на имущество физических лиц</t>
  </si>
  <si>
    <t>Налог на имущество организаций</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</si>
  <si>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</si>
  <si>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 xml:space="preserve">Субсидии бюджетам муниципальных образований на реализацию областной целевой программы «Содействие муниципальным образованиям в оптимизации системы расселения в Магаданской области в 2013-2018 годах» </t>
  </si>
  <si>
    <t xml:space="preserve">Субсидии бюджетам муниципальных образований на реализацию областной целевой программы «Обеспечение доступности дошкольного образования в Магаданской области» на 2012-2015 годы» </t>
  </si>
  <si>
    <t>Получатель средств</t>
  </si>
  <si>
    <t>Мероприятие</t>
  </si>
  <si>
    <t>сумма, тыс.руб.</t>
  </si>
  <si>
    <t>ООО "Полярис"</t>
  </si>
  <si>
    <t>б/н от 15.03.2013</t>
  </si>
  <si>
    <t>9 от 23.03.2013</t>
  </si>
  <si>
    <t>25.03.2013 № 46-ра</t>
  </si>
  <si>
    <t>306466 от 03.04.2013</t>
  </si>
  <si>
    <t>б/н от 01.03.2013</t>
  </si>
  <si>
    <t>15 от 10.04.2013</t>
  </si>
  <si>
    <t>13.05.2013 № 73-ра</t>
  </si>
  <si>
    <t>403812 от 21.05.2013</t>
  </si>
  <si>
    <t>ООО "Ритм"</t>
  </si>
  <si>
    <t>08 от 27.08.2013</t>
  </si>
  <si>
    <t>Услуги по организации питания</t>
  </si>
  <si>
    <t>29.08.2013 № 175-ра</t>
  </si>
  <si>
    <t>609066 от 30.08.2013</t>
  </si>
  <si>
    <t>09, 10 от 01.09.2013</t>
  </si>
  <si>
    <t>04.09.2013 № 179-ра</t>
  </si>
  <si>
    <t>620241 от 05.09.2013</t>
  </si>
  <si>
    <t>11 от 05.09.2013</t>
  </si>
  <si>
    <t>10.09.2013 № 181-ра</t>
  </si>
  <si>
    <t>632559 от 11.09.2013</t>
  </si>
  <si>
    <t>13, 14 от 24.09.2013</t>
  </si>
  <si>
    <t>02.10.2013 № 208-ра</t>
  </si>
  <si>
    <t>681112 от 04.10.2013</t>
  </si>
  <si>
    <t>ИП Першин Сергей Витальевич</t>
  </si>
  <si>
    <t>1 от 19.08.2013</t>
  </si>
  <si>
    <t>Услуги по отсыпке дамбы</t>
  </si>
  <si>
    <t>10.09.2013 № 183-ра</t>
  </si>
  <si>
    <t>632561 о  11.09.2013</t>
  </si>
  <si>
    <t>ИП Соловьев Алексей Викторович</t>
  </si>
  <si>
    <t>2 от 19.08.2013</t>
  </si>
  <si>
    <t>632557 от 11.09.2013, 638336 от 13.09.2013</t>
  </si>
  <si>
    <t>ИП Щербинин Олег Анатольевич</t>
  </si>
  <si>
    <t>638332 от 13.09.2013</t>
  </si>
  <si>
    <t>ИП Механошин Анатолий  Алексеевич</t>
  </si>
  <si>
    <t>5 от 19.08.2013</t>
  </si>
  <si>
    <t>634815 от 12.09.2013</t>
  </si>
  <si>
    <t>МОГАУ "Управление госэкспертизы"</t>
  </si>
  <si>
    <t>384-п/2013 от 15.10.2013</t>
  </si>
  <si>
    <t>451 от 15.10.2013</t>
  </si>
  <si>
    <t xml:space="preserve">проведение проверки достоверности и обоснованности сметной стоимости государственной экспертизы </t>
  </si>
  <si>
    <t>28.10.2013 № 235-ра</t>
  </si>
  <si>
    <t>740152 от 01.11.2013</t>
  </si>
  <si>
    <t>счет/фактура/ №, дата</t>
  </si>
  <si>
    <t>договор/ №, дата</t>
  </si>
  <si>
    <t>платежное поручение/ №, дата</t>
  </si>
  <si>
    <t>Расходы - ВСЕГО</t>
  </si>
  <si>
    <t>Отчет об использовании ассигнований резервного фонда  администрации Тенькинского района Магаданской области за 2013 год</t>
  </si>
  <si>
    <t>очистка перевала от снежных заносов (4-ый км автодороги п. Омчак - Оротук)</t>
  </si>
  <si>
    <t xml:space="preserve"> муниципального образования  Тенькинский район Магаданской области за 2013 год</t>
  </si>
  <si>
    <t xml:space="preserve">3,4 от 19.08.2013,    </t>
  </si>
  <si>
    <t>распоряжение администрации/дата, №</t>
  </si>
  <si>
    <t>Объем долга на 01.01.2014</t>
  </si>
  <si>
    <t xml:space="preserve">№ 12/02-ОБ-106 от 10.02.2012  </t>
  </si>
  <si>
    <t>№ 12/2-ОБ-120 от 24.01.2013</t>
  </si>
  <si>
    <t>№ 13/02-ОБ-3 от 04.04.2013</t>
  </si>
  <si>
    <t>по ведомственной структуре расходов бюджета за  2013 год</t>
  </si>
  <si>
    <t>Расходы бюджета - ИТОГО</t>
  </si>
  <si>
    <t>Водное хозяйство</t>
  </si>
  <si>
    <t>Другие вопросы в области социальной политики</t>
  </si>
  <si>
    <t>Прочие межбюджетные трансферты общего характера</t>
  </si>
  <si>
    <t>Выполнение функций органами местного самоуправления (оплата труда и прочие выплаты муниципальным служащим)</t>
  </si>
  <si>
    <t>Районная целевая программа «Основные  мероприятия по подготовке и проведению празднования 60-летия со дня образования Тенькинского района»</t>
  </si>
  <si>
    <t>795 26 00</t>
  </si>
  <si>
    <t>Районная целевая программа «Поддержка и развитие малого предпринимательства в Тенькинском районе на 2013-2015 годы»</t>
  </si>
  <si>
    <t xml:space="preserve">Областная целевая программа «Содействие муниципальным образованиям в оптимизации системы расселения в Магаданской области в 2013-2018 годах» </t>
  </si>
  <si>
    <t>522 99 00</t>
  </si>
  <si>
    <t>Софинансирование в рамках областной целевой программы «Содействие муниципальным образованиям в оптимизации системы расселения в Магаданской области в 2013-2018 годах»</t>
  </si>
  <si>
    <t>700 00 99</t>
  </si>
  <si>
    <t>Содержание и обеспечение деятельности детских дошкольных учреждений</t>
  </si>
  <si>
    <t>420 00 01</t>
  </si>
  <si>
    <t>Субсидии муниципальному бюджетному дошкольному образовательному  учреждению «Детский сад комбинированного вида» пос.Усть-Омчуг на проведение ремонта здания</t>
  </si>
  <si>
    <t>420 00 02</t>
  </si>
  <si>
    <t>Приобретение строительных материалов, сантехнического оборудования для проведения ремонтно-восстановительных работ МБДОУ  «Детский сад п.Омчак» за счет средств внебюджетного фонда социально-экономического  развития Магаданской области в условиях деятельности Особой экономической зоны</t>
  </si>
  <si>
    <t>420 00 15</t>
  </si>
  <si>
    <t>Софинансирование в рамках областной целевой программы «Обеспечение доступности дошкольного образования в Магаданской области» на 2012-2015 годы»</t>
  </si>
  <si>
    <t>700 00 75</t>
  </si>
  <si>
    <t>Целевая программа муниципального образования Тенькинский район Магаданской области «Развитие системы дошкольного образования в муниципальном образовании Тенькинский район Магаданской области на 2012-2014 годы»</t>
  </si>
  <si>
    <t>Содержание и обеспечение деятельности школ - детских садов, школ начальных, неполных средних, средних и коррекционных</t>
  </si>
  <si>
    <t>421 00 01</t>
  </si>
  <si>
    <t>Субсидии муниципальному бюджетному общеобразовательному учреждению «Средняя общеобразовательная школа в пос.Усть-Омчуг» на проведение ремонта здания</t>
  </si>
  <si>
    <t>421 00 02</t>
  </si>
  <si>
    <t xml:space="preserve">Субсидии муниципальным бюджетным общеобразовательным учреждениям «Средняя общеобразовательная школа в пос.Усть-Омчуг» и «Средняя общеобразовательная школа в пос.Омчак»  на приобретение учебников </t>
  </si>
  <si>
    <t>421 00 03</t>
  </si>
  <si>
    <t>Реабилитационный центр «Надежда»</t>
  </si>
  <si>
    <t>421 00 20</t>
  </si>
  <si>
    <t>Содержание и обеспечение деятельности учреждений по внешкольной работе с детьми</t>
  </si>
  <si>
    <t>423 00 01</t>
  </si>
  <si>
    <t>Субсидии муниципальному  бюджетному образовательному учреждению дополнительного образования детей «Тенькинский центр дополнительного образования для детей» на проведение ремонта здания</t>
  </si>
  <si>
    <t>423 00 02</t>
  </si>
  <si>
    <t>Областная целевая программа «Обеспечение жилыми помещениями детей-сирот, детей, оставшихся без попечения родителей, в Магаданской области» на 2013-2015 годы</t>
  </si>
  <si>
    <t xml:space="preserve">522 92 00 </t>
  </si>
  <si>
    <t>700 00 10</t>
  </si>
  <si>
    <t>Подключение к информационной системе "Электронный детский сад" на портале государственных и муниципальных услуг в сфере образования</t>
  </si>
  <si>
    <t>700 00 94</t>
  </si>
  <si>
    <t>Районная целевая программа «Развитие образования в Тенькинском районе на 2013-2015 годы»</t>
  </si>
  <si>
    <t xml:space="preserve">Районная целевая программа «Кадровое обеспечение муниципальных  бюджетных образовательных учреждений Тенькинского района Магаданской области на 2013 год» </t>
  </si>
  <si>
    <t>Районная целевая программа «Социальная поддержка отдельных категорий жителей Тенькинского района Магаданской области на 2013 год»</t>
  </si>
  <si>
    <t>Мероприятия в области здравоохранения, спорта и физической культуры, туризма (выезд  за пределы населенного пункта  участников спортивных мероприятий от муниципального бюджетного образовательного учреждения дополнительного образования детей «Тенькинский центр дополнительного образования для детей»)</t>
  </si>
  <si>
    <t>099</t>
  </si>
  <si>
    <t>Субсидии муниципальному  автономному  учреждению «Редакция газеты «Тенька»  Тенькинского района Магаданской области на проведение ремонта здания</t>
  </si>
  <si>
    <t>457 00 02</t>
  </si>
  <si>
    <t>Субсидии автономным учреждениям на иные цели</t>
  </si>
  <si>
    <t xml:space="preserve">457 00 02 </t>
  </si>
  <si>
    <t>722</t>
  </si>
  <si>
    <t>Выполнение функций органами местного самоуправления за счет средств областного бюджета</t>
  </si>
  <si>
    <t xml:space="preserve">Межбюджетные трансферты,  передаваемые бюджету  муниципального образования Тенькинский район Магаданской области от муниципального образования «Поселок Усть-Омчуг»,  на осуществление части полномочий  по участию в предупреждении и ликвидации чрезвычайных ситуаций в границах поселения </t>
  </si>
  <si>
    <t>218 01 01</t>
  </si>
  <si>
    <t>521 11 04</t>
  </si>
  <si>
    <t>Межбюджетные трансферты,  передаваемые бюджету  муниципального образования Тенькинский район Магаданской области от муниципального образования «Поселок Усть-Омчуг» Тенькинского района Магаданской области,  на осуществление части полномочий по обеспечению первичных мер пожарной безопасности в границах населенных пунктов поселения</t>
  </si>
  <si>
    <t/>
  </si>
  <si>
    <t>Резервный фонд Правительства Российской Федерации по предупреждению и ликвидации чрезвычайных ситуаций и последствий стихийных бедствий</t>
  </si>
  <si>
    <t>070 03 00</t>
  </si>
  <si>
    <t>522 0 000</t>
  </si>
  <si>
    <t>Областная целевая программа «Развитие водохозяйственного комплекса Магаданской области» на 2013-2020 годы»</t>
  </si>
  <si>
    <t>522 87 00</t>
  </si>
  <si>
    <t>Софинансирование в рамках областной целевой программы «Развитие водохозяйственного комплекса Магаданской области» на 2013-2020 годы»</t>
  </si>
  <si>
    <t xml:space="preserve">700 00 87 </t>
  </si>
  <si>
    <t>Обеспечение радиационной и экологической безопасности</t>
  </si>
  <si>
    <t>092 00 20</t>
  </si>
  <si>
    <t>Областная целевая программа «Развитие малого и среднего предпринимательства в Магаданской области» на 2013-2016 годы</t>
  </si>
  <si>
    <t>Субсидии юридическим лицам (кроме муниципальных учреждений) и физическим лицам - производителям товаров, работ, услуг</t>
  </si>
  <si>
    <t>731</t>
  </si>
  <si>
    <t>Межбюджетные трансферты бюджетам муниципальных районов из бюджетов местных поселений  на осуществление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жилищного фонда, создание условий для жилищного строительства</t>
  </si>
  <si>
    <t>521 15 00</t>
  </si>
  <si>
    <t>521 15 04</t>
  </si>
  <si>
    <t>Осуществление  части полномочий по обеспечению малоимущих граждан, проживающих в муниципальном образовании «поселок Мадаун» Тенькинского района Магаданской области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жилищного фонда, создание условий для жилищного строительства</t>
  </si>
  <si>
    <t>700 15 04</t>
  </si>
  <si>
    <t>Межбюджетные трансферты бюджетам муниципальных районов из бюджетов местных поселений  на осуществление части полномочий по решению вопросов местного значения на осуществление полномочий по организации сбора и вывоза бытовых отходов и мусора</t>
  </si>
  <si>
    <t>Районная целевая программа «Расселение села Оротук Тенькинского района Магаданской области» на 2012-2013 годы</t>
  </si>
  <si>
    <t>795 12 00</t>
  </si>
  <si>
    <t>Субвенции бюджетам муниципальных районов на осуществление государственных полномочий по расчету и предоставлению дотаций поселениям за счет средств областного бюджета</t>
  </si>
  <si>
    <t>521 02 01</t>
  </si>
  <si>
    <t xml:space="preserve">Дотации </t>
  </si>
  <si>
    <t>Дотация на поддержку мер по обеспечению сбалансированности бюджетов поселений за счет средств областного бюджета</t>
  </si>
  <si>
    <t>Субсидии на выравнивание бюджетной обеспеченности муниципальных районов по реализации расходных обязательств по выравниванию бюджетной обеспеченности поселений и бюджетам городских округов для финансового обеспечения решения вопросов местного значения поселений</t>
  </si>
  <si>
    <t>521 01 02</t>
  </si>
  <si>
    <t>14</t>
  </si>
  <si>
    <t>017</t>
  </si>
  <si>
    <t>Руководитель контрольно-счетной палаты муниципального образования и его заместители</t>
  </si>
  <si>
    <t>002 25 00</t>
  </si>
  <si>
    <t>Учреждения культуры и мероприятия в сфере культуры и кинематографии</t>
  </si>
  <si>
    <t>Учреждения культуры и мероприятия в сфере культуры и кинематографии (районный методический центр пос.Усть-Омчуг)</t>
  </si>
  <si>
    <t>440 00 01</t>
  </si>
  <si>
    <t>Учреждения культуры и мероприятия в сфере культуры и кинематографии муниципального образования «поселок Омчак» Тенькинского района Магаданской области  (межбюджетные трансферты, передаваемые бюджету муниципального образования Тенькинский район Магаданской области на осуществление части полномочий по решению вопросов местного значения, от муниципального образования «поселок Омчак» Тенькинского района Магаданской области)</t>
  </si>
  <si>
    <t>440 00 02</t>
  </si>
  <si>
    <t>Учреждения культуры и мероприятия в сфере культуры и кинематографии муниципального образования «поселок Мадаун» Тенькинского района Магаданской области  (межбюджетные трансферты, передаваемые бюджету муниципального образования Тенькинский район Магаданской области на осуществление части полномочий по решению вопросов местного значения, от муниципального образования «поселок Мадаун» Тенькинского района Магаданской области)</t>
  </si>
  <si>
    <t>440 00 04</t>
  </si>
  <si>
    <t xml:space="preserve">Учреждения культуры и мероприятия в сфере культуры и кинематографии муниципального образования «поселок Мадаун» Тенькинского района Магаданской области </t>
  </si>
  <si>
    <t>440 00 14</t>
  </si>
  <si>
    <t>Библиотеки, за исключением библиотечных центров, финансируемых за счет межбюджетных трансфертов из бюджетов поселений</t>
  </si>
  <si>
    <t>442 00 01</t>
  </si>
  <si>
    <t>Библиотеки муниципального образования «поселок Омчак» Тенькинского района Магаданской области  (межбюджетные трансферты, передаваемые бюджету муниципального образования Тенькинский район Магаданской области на осуществление части полномочий по решению вопросов местного значения, от муниципального образования «поселок Омчак» Тенькинского района Магаданской области)</t>
  </si>
  <si>
    <t>442 00 02</t>
  </si>
  <si>
    <t>Библиотеки муниципального образования «поселок имени Гастелло» Тенькинского района Магаданской области  (межбюджетные трансферты, передаваемые бюджету муниципального образования Тенькинский район Магаданской области на осуществление части полномочий по решению вопросов местного значения, от муниципального образования «поселок имени Гастелло» Тенькинского района Магаданской области)</t>
  </si>
  <si>
    <t>442 00 03</t>
  </si>
  <si>
    <t>Библиотеки муниципального образования «поселок Мадаун» Тенькинского района Магаданской области  (межбюджетные трансферты, передаваемые бюджету муниципального образования Тенькинский район Магаданской области на осуществление части полномочий по решению вопросов местного значения, от муниципального образования «поселок Мадаун» Тенькинского района Магаданской области)</t>
  </si>
  <si>
    <t>442 00 04</t>
  </si>
  <si>
    <t>Выполнение функций казенными учреждениями</t>
  </si>
  <si>
    <t>по разделам и подразделам классификации расходов бюджетов за  2013 год</t>
  </si>
  <si>
    <t>дефицитов бюджетов за 2013 год</t>
  </si>
  <si>
    <t>относящихся к источникам финансирования дефицитов бюджетов, за 2013 год</t>
  </si>
  <si>
    <t xml:space="preserve">от  "    "_____________2014 № </t>
  </si>
  <si>
    <t xml:space="preserve">от  "    "__________2014 № </t>
  </si>
  <si>
    <t>на осуществление части полномочий по организации сбора и вывоза бытовых отходов и мусора</t>
  </si>
  <si>
    <t>на осуществление части полномочий по решению вопросов местного значения на осуществление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жилищного фонда, создание условий для жилищного строительства</t>
  </si>
  <si>
    <t>на осуществление части полномочий по организации ритуальных услуг и содержанию мест захоронения</t>
  </si>
  <si>
    <t>861 2 02 01001 05 0000 151</t>
  </si>
  <si>
    <t>861 2 02 01003 05 0000 151</t>
  </si>
  <si>
    <t>000 2 02 00000 00 0000 000</t>
  </si>
  <si>
    <t>861 2 02 02077 05 0000 151</t>
  </si>
  <si>
    <t xml:space="preserve">861 2 02 02145 05 0000 151 </t>
  </si>
  <si>
    <t>861 2 02 02999 05 0000 151</t>
  </si>
  <si>
    <t>Дата погашения обязательства</t>
  </si>
  <si>
    <t>Дата уплаты %%</t>
  </si>
  <si>
    <t>ДОХОДЫ ОТ ПРОДАЖИ МАТЕРИАЛЬНЫХ И НЕМАТЕРИАЛЬНЫХ АКТИВОВ</t>
  </si>
  <si>
    <t>000 1 14 00000 00 0000 000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</si>
</sst>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0.0"/>
    <numFmt numFmtId="171" formatCode="00"/>
    <numFmt numFmtId="172" formatCode="000"/>
    <numFmt numFmtId="176" formatCode="#,##0.000"/>
  </numFmts>
  <fonts count="16" x14ac:knownFonts="1">
    <font>
      <sz val="10"/>
      <name val="Arial Cyr"/>
      <charset val="204"/>
    </font>
    <font>
      <sz val="8"/>
      <name val="Arial Cyr"/>
      <charset val="204"/>
    </font>
    <font>
      <sz val="10"/>
      <name val="Arial"/>
      <family val="2"/>
      <charset val="204"/>
    </font>
    <font>
      <i/>
      <sz val="10"/>
      <name val="Arial Cyr"/>
      <charset val="204"/>
    </font>
    <font>
      <b/>
      <sz val="10"/>
      <name val="Times New Roman"/>
      <family val="1"/>
      <charset val="204"/>
    </font>
    <font>
      <sz val="10"/>
      <name val="Times New Roman"/>
      <family val="1"/>
      <charset val="204"/>
    </font>
    <font>
      <i/>
      <sz val="10"/>
      <name val="Times New Roman"/>
      <family val="1"/>
      <charset val="204"/>
    </font>
    <font>
      <sz val="11"/>
      <name val="Arial CYR"/>
      <charset val="204"/>
    </font>
    <font>
      <b/>
      <sz val="12"/>
      <name val="Times New Roman"/>
      <family val="1"/>
      <charset val="204"/>
    </font>
    <font>
      <b/>
      <i/>
      <sz val="12"/>
      <name val="Times New Roman"/>
      <family val="1"/>
      <charset val="204"/>
    </font>
    <font>
      <b/>
      <i/>
      <sz val="9"/>
      <name val="Times New Roman"/>
      <family val="1"/>
      <charset val="204"/>
    </font>
    <font>
      <vertAlign val="superscript"/>
      <sz val="10"/>
      <name val="Arial"/>
      <family val="2"/>
      <charset val="204"/>
    </font>
    <font>
      <sz val="11"/>
      <name val="Arial"/>
      <family val="2"/>
      <charset val="204"/>
    </font>
    <font>
      <sz val="10"/>
      <color theme="0"/>
      <name val="Arial"/>
      <family val="2"/>
      <charset val="204"/>
    </font>
    <font>
      <sz val="10"/>
      <color theme="0" tint="-0.249977111117893"/>
      <name val="Arial"/>
      <family val="2"/>
      <charset val="204"/>
    </font>
    <font>
      <sz val="11"/>
      <color theme="1"/>
      <name val="Arial"/>
      <family val="2"/>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s>
  <cellStyleXfs count="1">
    <xf numFmtId="0" fontId="0" fillId="0" borderId="0"/>
  </cellStyleXfs>
  <cellXfs count="214">
    <xf numFmtId="0" fontId="0" fillId="0" borderId="0" xfId="0"/>
    <xf numFmtId="0" fontId="2" fillId="0" borderId="1" xfId="0" applyFont="1" applyBorder="1" applyAlignment="1">
      <alignment horizontal="center"/>
    </xf>
    <xf numFmtId="0" fontId="2" fillId="0" borderId="0" xfId="0" applyFont="1" applyFill="1"/>
    <xf numFmtId="0" fontId="2" fillId="0" borderId="0" xfId="0" applyFont="1"/>
    <xf numFmtId="165" fontId="2" fillId="0" borderId="0" xfId="0" applyNumberFormat="1" applyFont="1"/>
    <xf numFmtId="0" fontId="2" fillId="0" borderId="0" xfId="0" applyFont="1" applyAlignment="1"/>
    <xf numFmtId="49" fontId="2" fillId="0" borderId="0" xfId="0" applyNumberFormat="1" applyFont="1" applyAlignment="1">
      <alignment vertical="top"/>
    </xf>
    <xf numFmtId="4" fontId="2" fillId="0" borderId="2" xfId="0" applyNumberFormat="1" applyFont="1" applyFill="1" applyBorder="1" applyAlignment="1" applyProtection="1">
      <alignment horizontal="right" vertical="center" wrapText="1"/>
      <protection hidden="1"/>
    </xf>
    <xf numFmtId="4" fontId="2" fillId="0" borderId="0" xfId="0" applyNumberFormat="1" applyFont="1" applyFill="1"/>
    <xf numFmtId="4" fontId="2" fillId="0" borderId="0" xfId="0" applyNumberFormat="1" applyFont="1"/>
    <xf numFmtId="0" fontId="2" fillId="0" borderId="2" xfId="0" applyFont="1" applyFill="1" applyBorder="1" applyAlignment="1" applyProtection="1">
      <alignment horizontal="center" vertical="center" wrapText="1"/>
      <protection hidden="1"/>
    </xf>
    <xf numFmtId="0" fontId="2" fillId="0" borderId="0" xfId="0" applyFont="1" applyAlignment="1">
      <alignment horizontal="center"/>
    </xf>
    <xf numFmtId="49" fontId="2" fillId="0" borderId="2" xfId="0" applyNumberFormat="1" applyFont="1" applyFill="1" applyBorder="1" applyAlignment="1">
      <alignment horizontal="center" vertical="center"/>
    </xf>
    <xf numFmtId="0" fontId="2" fillId="0" borderId="1" xfId="0" applyFont="1" applyFill="1" applyBorder="1" applyAlignment="1">
      <alignment horizontal="center"/>
    </xf>
    <xf numFmtId="0" fontId="3" fillId="0" borderId="0" xfId="0" applyFont="1" applyFill="1" applyBorder="1" applyAlignment="1"/>
    <xf numFmtId="4" fontId="2" fillId="0" borderId="2" xfId="0" applyNumberFormat="1" applyFont="1" applyFill="1" applyBorder="1" applyAlignment="1"/>
    <xf numFmtId="165" fontId="2" fillId="0" borderId="2" xfId="0" applyNumberFormat="1" applyFont="1" applyFill="1" applyBorder="1" applyAlignment="1"/>
    <xf numFmtId="0" fontId="2" fillId="0" borderId="0" xfId="0" applyFont="1" applyAlignment="1">
      <alignment vertical="center" wrapText="1"/>
    </xf>
    <xf numFmtId="0" fontId="2" fillId="0" borderId="0" xfId="0" applyFont="1" applyBorder="1" applyAlignment="1">
      <alignment wrapText="1"/>
    </xf>
    <xf numFmtId="0" fontId="2" fillId="0" borderId="0" xfId="0" applyFont="1" applyFill="1" applyAlignment="1"/>
    <xf numFmtId="0" fontId="2" fillId="0" borderId="0" xfId="0" applyFont="1" applyFill="1" applyBorder="1" applyAlignment="1">
      <alignment wrapText="1"/>
    </xf>
    <xf numFmtId="165" fontId="2" fillId="0" borderId="0" xfId="0" applyNumberFormat="1" applyFont="1" applyFill="1" applyAlignment="1"/>
    <xf numFmtId="4" fontId="2" fillId="0" borderId="0" xfId="0" applyNumberFormat="1" applyFont="1" applyFill="1" applyAlignment="1"/>
    <xf numFmtId="49" fontId="2" fillId="0" borderId="0" xfId="0" applyNumberFormat="1" applyFont="1" applyAlignment="1">
      <alignment horizontal="left" vertical="top" wrapText="1"/>
    </xf>
    <xf numFmtId="172" fontId="2" fillId="0" borderId="0" xfId="0" applyNumberFormat="1" applyFont="1" applyBorder="1" applyAlignment="1">
      <alignment horizontal="center"/>
    </xf>
    <xf numFmtId="171" fontId="2" fillId="0" borderId="0" xfId="0" applyNumberFormat="1" applyFont="1" applyBorder="1" applyAlignment="1">
      <alignment horizontal="center"/>
    </xf>
    <xf numFmtId="4" fontId="2" fillId="0" borderId="2" xfId="0" applyNumberFormat="1" applyFont="1" applyBorder="1" applyAlignment="1">
      <alignment horizontal="right" vertical="center"/>
    </xf>
    <xf numFmtId="4" fontId="2" fillId="0" borderId="2" xfId="0" applyNumberFormat="1" applyFont="1" applyFill="1" applyBorder="1" applyAlignment="1">
      <alignment horizontal="right" vertical="center"/>
    </xf>
    <xf numFmtId="4" fontId="2" fillId="0" borderId="0" xfId="0" applyNumberFormat="1" applyFont="1" applyFill="1" applyAlignment="1">
      <alignment horizontal="right"/>
    </xf>
    <xf numFmtId="0" fontId="2" fillId="0" borderId="0" xfId="0" applyFont="1" applyFill="1" applyAlignment="1">
      <alignment horizontal="right"/>
    </xf>
    <xf numFmtId="0" fontId="2" fillId="0" borderId="0" xfId="0" applyNumberFormat="1" applyFont="1" applyAlignment="1">
      <alignment horizontal="center" vertical="top" wrapText="1"/>
    </xf>
    <xf numFmtId="0" fontId="2" fillId="0" borderId="0" xfId="0" applyNumberFormat="1" applyFont="1" applyAlignment="1"/>
    <xf numFmtId="0" fontId="2" fillId="0" borderId="0" xfId="0" applyNumberFormat="1" applyFont="1" applyAlignment="1">
      <alignment horizontal="center"/>
    </xf>
    <xf numFmtId="0" fontId="2" fillId="0" borderId="2" xfId="0" applyNumberFormat="1" applyFont="1" applyFill="1" applyBorder="1" applyAlignment="1" applyProtection="1">
      <alignment horizontal="center" vertical="center" wrapText="1"/>
      <protection hidden="1"/>
    </xf>
    <xf numFmtId="0" fontId="2" fillId="0" borderId="0" xfId="0" applyNumberFormat="1" applyFont="1"/>
    <xf numFmtId="0" fontId="2" fillId="0" borderId="0" xfId="0" applyNumberFormat="1" applyFont="1" applyFill="1"/>
    <xf numFmtId="4" fontId="2" fillId="0" borderId="0" xfId="0" applyNumberFormat="1" applyFont="1" applyAlignment="1">
      <alignment vertical="center"/>
    </xf>
    <xf numFmtId="4" fontId="2" fillId="0" borderId="0" xfId="0" applyNumberFormat="1" applyFont="1" applyBorder="1" applyAlignment="1">
      <alignment vertical="center" wrapText="1"/>
    </xf>
    <xf numFmtId="4" fontId="2" fillId="0" borderId="0" xfId="0" applyNumberFormat="1" applyFont="1" applyAlignment="1">
      <alignment vertical="top"/>
    </xf>
    <xf numFmtId="4" fontId="2" fillId="0" borderId="0" xfId="0" applyNumberFormat="1" applyFont="1" applyAlignment="1">
      <alignment horizontal="center"/>
    </xf>
    <xf numFmtId="4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4" xfId="0" applyFont="1" applyFill="1" applyBorder="1" applyAlignment="1" applyProtection="1">
      <alignment horizontal="center" vertical="center" wrapText="1"/>
      <protection hidden="1"/>
    </xf>
    <xf numFmtId="4" fontId="2" fillId="0" borderId="4" xfId="0" applyNumberFormat="1" applyFont="1" applyFill="1" applyBorder="1" applyAlignment="1" applyProtection="1">
      <alignment horizontal="center" vertical="center" wrapText="1"/>
      <protection hidden="1"/>
    </xf>
    <xf numFmtId="4" fontId="2" fillId="0" borderId="1" xfId="0" applyNumberFormat="1" applyFont="1" applyBorder="1" applyAlignment="1">
      <alignment horizontal="center"/>
    </xf>
    <xf numFmtId="165" fontId="2" fillId="0" borderId="0" xfId="0" applyNumberFormat="1" applyFont="1" applyAlignment="1"/>
    <xf numFmtId="0" fontId="2" fillId="0" borderId="2" xfId="0" applyFont="1" applyBorder="1" applyAlignment="1" applyProtection="1">
      <alignment horizontal="center" vertical="center" wrapText="1"/>
      <protection locked="0"/>
    </xf>
    <xf numFmtId="4" fontId="13" fillId="0" borderId="2" xfId="0" applyNumberFormat="1" applyFont="1" applyFill="1" applyBorder="1" applyAlignment="1" applyProtection="1">
      <alignment horizontal="right" vertical="center" wrapText="1"/>
      <protection hidden="1"/>
    </xf>
    <xf numFmtId="4" fontId="13" fillId="0" borderId="2" xfId="0" applyNumberFormat="1" applyFont="1" applyFill="1" applyBorder="1" applyAlignment="1">
      <alignment horizontal="right" vertical="center"/>
    </xf>
    <xf numFmtId="4" fontId="13" fillId="0" borderId="2" xfId="0" applyNumberFormat="1" applyFont="1" applyBorder="1" applyAlignment="1">
      <alignment horizontal="right" vertical="center"/>
    </xf>
    <xf numFmtId="49" fontId="0" fillId="0" borderId="2" xfId="0" applyNumberFormat="1" applyFont="1" applyFill="1" applyBorder="1" applyAlignment="1">
      <alignment horizontal="center" vertical="center"/>
    </xf>
    <xf numFmtId="0" fontId="0" fillId="0" borderId="0" xfId="0" applyFont="1" applyFill="1" applyAlignment="1"/>
    <xf numFmtId="0" fontId="0" fillId="0" borderId="0" xfId="0" applyFont="1" applyFill="1" applyAlignment="1">
      <alignment horizontal="left"/>
    </xf>
    <xf numFmtId="165" fontId="0" fillId="0" borderId="0" xfId="0" applyNumberFormat="1" applyFont="1" applyFill="1" applyAlignment="1">
      <alignment horizontal="center"/>
    </xf>
    <xf numFmtId="0" fontId="0" fillId="0" borderId="0" xfId="0" applyFont="1" applyFill="1"/>
    <xf numFmtId="0" fontId="0" fillId="0" borderId="0" xfId="0" applyFont="1" applyFill="1" applyBorder="1" applyAlignment="1">
      <alignment horizontal="left"/>
    </xf>
    <xf numFmtId="0" fontId="0" fillId="0" borderId="0" xfId="0" applyFont="1" applyFill="1" applyBorder="1" applyAlignment="1"/>
    <xf numFmtId="0" fontId="0" fillId="0" borderId="0" xfId="0" applyFont="1" applyFill="1" applyBorder="1" applyAlignment="1">
      <alignment horizontal="left" wrapText="1"/>
    </xf>
    <xf numFmtId="165" fontId="0" fillId="0" borderId="0" xfId="0" applyNumberFormat="1" applyFont="1" applyFill="1" applyBorder="1" applyAlignment="1">
      <alignment horizontal="left" wrapText="1"/>
    </xf>
    <xf numFmtId="0" fontId="0" fillId="0" borderId="2" xfId="0" applyFont="1" applyFill="1" applyBorder="1" applyAlignment="1">
      <alignment horizontal="center"/>
    </xf>
    <xf numFmtId="3" fontId="0" fillId="0" borderId="2" xfId="0" applyNumberFormat="1" applyFont="1" applyFill="1" applyBorder="1" applyAlignment="1">
      <alignment horizontal="center"/>
    </xf>
    <xf numFmtId="0" fontId="0" fillId="0" borderId="0" xfId="0" applyFont="1" applyFill="1" applyAlignment="1">
      <alignment horizontal="center"/>
    </xf>
    <xf numFmtId="4" fontId="0" fillId="0" borderId="2" xfId="0" applyNumberFormat="1" applyFont="1" applyFill="1" applyBorder="1" applyAlignment="1">
      <alignment horizontal="right" vertical="center"/>
    </xf>
    <xf numFmtId="165" fontId="0" fillId="0" borderId="2" xfId="0" applyNumberFormat="1" applyFont="1" applyFill="1" applyBorder="1" applyAlignment="1">
      <alignment horizontal="right" vertical="center"/>
    </xf>
    <xf numFmtId="0" fontId="0" fillId="0" borderId="0" xfId="0" applyFont="1" applyFill="1" applyBorder="1"/>
    <xf numFmtId="165" fontId="0" fillId="0" borderId="0" xfId="0" applyNumberFormat="1" applyFont="1" applyFill="1"/>
    <xf numFmtId="4" fontId="0" fillId="0" borderId="2" xfId="0" applyNumberFormat="1" applyFont="1" applyFill="1" applyBorder="1" applyAlignment="1">
      <alignment vertical="center"/>
    </xf>
    <xf numFmtId="165" fontId="0" fillId="0" borderId="2" xfId="0" applyNumberFormat="1" applyFont="1" applyFill="1" applyBorder="1" applyAlignment="1">
      <alignment vertical="center"/>
    </xf>
    <xf numFmtId="0" fontId="0" fillId="0" borderId="2" xfId="0" applyFont="1" applyFill="1" applyBorder="1" applyAlignment="1">
      <alignment horizontal="center" wrapText="1"/>
    </xf>
    <xf numFmtId="171" fontId="0" fillId="0" borderId="2"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7" fillId="0" borderId="2" xfId="0" applyFont="1" applyFill="1" applyBorder="1" applyAlignment="1">
      <alignment horizontal="center" wrapText="1"/>
    </xf>
    <xf numFmtId="165" fontId="0" fillId="0" borderId="2" xfId="0" applyNumberFormat="1" applyFont="1" applyFill="1" applyBorder="1" applyAlignment="1">
      <alignment horizontal="center" vertical="center"/>
    </xf>
    <xf numFmtId="4" fontId="0" fillId="0" borderId="2" xfId="0" applyNumberFormat="1" applyFont="1" applyFill="1" applyBorder="1"/>
    <xf numFmtId="165" fontId="0" fillId="0" borderId="2" xfId="0" applyNumberFormat="1" applyFont="1" applyFill="1" applyBorder="1"/>
    <xf numFmtId="49" fontId="0" fillId="0" borderId="0" xfId="0" applyNumberFormat="1" applyFont="1" applyFill="1" applyBorder="1"/>
    <xf numFmtId="4" fontId="0" fillId="0" borderId="0" xfId="0" applyNumberFormat="1" applyFont="1" applyFill="1" applyBorder="1"/>
    <xf numFmtId="165" fontId="0" fillId="0" borderId="0" xfId="0" applyNumberFormat="1" applyFont="1" applyFill="1" applyBorder="1"/>
    <xf numFmtId="49" fontId="0" fillId="0" borderId="0" xfId="0" applyNumberFormat="1" applyFont="1" applyFill="1"/>
    <xf numFmtId="4" fontId="0" fillId="0" borderId="0" xfId="0" applyNumberFormat="1" applyFont="1" applyFill="1"/>
    <xf numFmtId="3" fontId="0" fillId="0" borderId="2" xfId="0" applyNumberFormat="1" applyFont="1" applyFill="1" applyBorder="1" applyAlignment="1">
      <alignment horizontal="right" vertical="center"/>
    </xf>
    <xf numFmtId="3" fontId="0" fillId="0" borderId="2" xfId="0" applyNumberFormat="1" applyFont="1" applyFill="1" applyBorder="1" applyAlignment="1">
      <alignment vertical="center"/>
    </xf>
    <xf numFmtId="0" fontId="0" fillId="0" borderId="0" xfId="0" applyFont="1" applyFill="1" applyBorder="1" applyAlignment="1">
      <alignment wrapText="1"/>
    </xf>
    <xf numFmtId="0" fontId="0" fillId="0" borderId="2" xfId="0" applyFont="1" applyFill="1" applyBorder="1" applyAlignment="1"/>
    <xf numFmtId="0" fontId="0" fillId="0" borderId="2" xfId="0" applyFont="1" applyFill="1" applyBorder="1" applyAlignment="1">
      <alignment vertical="center" wrapText="1"/>
    </xf>
    <xf numFmtId="171" fontId="0" fillId="0" borderId="0" xfId="0" applyNumberFormat="1" applyFont="1" applyFill="1" applyBorder="1" applyAlignment="1">
      <alignment horizontal="center" vertical="center"/>
    </xf>
    <xf numFmtId="4" fontId="0" fillId="0" borderId="0" xfId="0" applyNumberFormat="1" applyFont="1" applyFill="1" applyBorder="1" applyAlignment="1">
      <alignment vertical="center"/>
    </xf>
    <xf numFmtId="171" fontId="0" fillId="0" borderId="0" xfId="0" applyNumberFormat="1" applyFont="1" applyFill="1" applyBorder="1"/>
    <xf numFmtId="171" fontId="0" fillId="0" borderId="0" xfId="0" applyNumberFormat="1" applyFont="1" applyFill="1" applyBorder="1" applyAlignment="1"/>
    <xf numFmtId="4" fontId="0" fillId="0" borderId="0" xfId="0" applyNumberFormat="1" applyFont="1" applyFill="1" applyBorder="1" applyAlignment="1"/>
    <xf numFmtId="172" fontId="0" fillId="0" borderId="0" xfId="0" applyNumberFormat="1" applyFont="1" applyFill="1" applyBorder="1"/>
    <xf numFmtId="49" fontId="8" fillId="0" borderId="0" xfId="0" applyNumberFormat="1" applyFont="1" applyFill="1" applyBorder="1" applyAlignment="1">
      <alignment horizontal="left" vertical="center" wrapText="1"/>
    </xf>
    <xf numFmtId="49" fontId="9" fillId="0" borderId="0" xfId="0" applyNumberFormat="1" applyFont="1" applyFill="1" applyBorder="1" applyAlignment="1">
      <alignment vertical="center" wrapText="1"/>
    </xf>
    <xf numFmtId="49" fontId="0" fillId="0" borderId="2" xfId="0" applyNumberFormat="1" applyFill="1" applyBorder="1" applyAlignment="1">
      <alignment horizontal="center" vertical="center"/>
    </xf>
    <xf numFmtId="0" fontId="14" fillId="0" borderId="0" xfId="0" applyFont="1" applyAlignment="1"/>
    <xf numFmtId="0" fontId="14" fillId="0" borderId="5" xfId="0" applyFont="1" applyBorder="1" applyAlignment="1"/>
    <xf numFmtId="0" fontId="2" fillId="0" borderId="5" xfId="0" applyFont="1" applyBorder="1" applyAlignment="1">
      <alignment horizontal="center"/>
    </xf>
    <xf numFmtId="14" fontId="2" fillId="0" borderId="2" xfId="0" applyNumberFormat="1" applyFont="1" applyBorder="1" applyAlignment="1" applyProtection="1">
      <alignment horizontal="right" vertical="center"/>
      <protection locked="0"/>
    </xf>
    <xf numFmtId="3" fontId="2" fillId="0" borderId="2" xfId="0" applyNumberFormat="1" applyFont="1" applyBorder="1" applyAlignment="1" applyProtection="1">
      <alignment horizontal="right" vertical="center"/>
      <protection locked="0"/>
    </xf>
    <xf numFmtId="3" fontId="2" fillId="0" borderId="2" xfId="0" applyNumberFormat="1" applyFont="1" applyBorder="1" applyAlignment="1">
      <alignment horizontal="right"/>
    </xf>
    <xf numFmtId="0" fontId="2" fillId="0" borderId="4" xfId="0" applyFont="1" applyFill="1" applyBorder="1" applyAlignment="1" applyProtection="1">
      <alignment horizontal="center" vertical="center" textRotation="90" wrapText="1"/>
      <protection hidden="1"/>
    </xf>
    <xf numFmtId="0" fontId="2" fillId="0" borderId="1" xfId="0" applyFont="1" applyFill="1" applyBorder="1" applyAlignment="1" applyProtection="1">
      <alignment horizontal="center" vertical="center" textRotation="90" wrapText="1"/>
      <protection hidden="1"/>
    </xf>
    <xf numFmtId="165" fontId="2" fillId="0" borderId="0" xfId="0" applyNumberFormat="1" applyFont="1" applyAlignment="1">
      <alignment horizontal="center"/>
    </xf>
    <xf numFmtId="3" fontId="2" fillId="0" borderId="1" xfId="0" applyNumberFormat="1" applyFont="1" applyBorder="1" applyAlignment="1" applyProtection="1">
      <alignment horizontal="right" vertical="center"/>
      <protection locked="0"/>
    </xf>
    <xf numFmtId="49" fontId="2" fillId="0" borderId="2" xfId="0" applyNumberFormat="1" applyFont="1" applyFill="1" applyBorder="1" applyAlignment="1" applyProtection="1">
      <alignment vertical="center" wrapText="1"/>
      <protection hidden="1"/>
    </xf>
    <xf numFmtId="0" fontId="2" fillId="0" borderId="2" xfId="0" applyFont="1" applyFill="1" applyBorder="1" applyAlignment="1">
      <alignment vertical="center" wrapText="1"/>
    </xf>
    <xf numFmtId="0" fontId="2" fillId="0" borderId="2" xfId="0" applyFont="1" applyFill="1" applyBorder="1" applyAlignment="1">
      <alignment vertical="top" wrapText="1"/>
    </xf>
    <xf numFmtId="0" fontId="2" fillId="0" borderId="1" xfId="0" applyFont="1" applyFill="1" applyBorder="1" applyAlignment="1">
      <alignment vertical="center" wrapText="1"/>
    </xf>
    <xf numFmtId="49" fontId="2" fillId="0" borderId="2" xfId="0" applyNumberFormat="1" applyFont="1" applyFill="1" applyBorder="1" applyAlignment="1" applyProtection="1">
      <alignment vertical="top" wrapText="1"/>
      <protection hidden="1"/>
    </xf>
    <xf numFmtId="4" fontId="2" fillId="0" borderId="2" xfId="0" applyNumberFormat="1" applyFont="1" applyFill="1" applyBorder="1" applyAlignment="1" applyProtection="1">
      <alignment vertical="top" wrapText="1"/>
      <protection hidden="1"/>
    </xf>
    <xf numFmtId="165" fontId="2" fillId="0" borderId="2" xfId="0" applyNumberFormat="1" applyFont="1" applyFill="1" applyBorder="1" applyAlignment="1" applyProtection="1">
      <alignment vertical="top" wrapText="1"/>
      <protection hidden="1"/>
    </xf>
    <xf numFmtId="49" fontId="2" fillId="0" borderId="2" xfId="0" applyNumberFormat="1" applyFont="1" applyFill="1" applyBorder="1" applyAlignment="1">
      <alignment vertical="top" wrapText="1"/>
    </xf>
    <xf numFmtId="4" fontId="2" fillId="0" borderId="2" xfId="0" applyNumberFormat="1" applyFont="1" applyFill="1" applyBorder="1" applyAlignment="1" applyProtection="1">
      <alignment vertical="top" wrapText="1"/>
      <protection locked="0" hidden="1"/>
    </xf>
    <xf numFmtId="49" fontId="0" fillId="0" borderId="2" xfId="0" applyNumberFormat="1" applyFont="1" applyFill="1" applyBorder="1" applyAlignment="1">
      <alignment vertical="top" shrinkToFit="1"/>
    </xf>
    <xf numFmtId="4" fontId="2" fillId="0" borderId="2" xfId="0" applyNumberFormat="1" applyFont="1" applyFill="1" applyBorder="1" applyAlignment="1" applyProtection="1">
      <alignment vertical="top"/>
      <protection locked="0" hidden="1"/>
    </xf>
    <xf numFmtId="4" fontId="2" fillId="0" borderId="2" xfId="0" applyNumberFormat="1" applyFont="1" applyFill="1" applyBorder="1" applyAlignment="1">
      <alignment vertical="top"/>
    </xf>
    <xf numFmtId="165" fontId="2" fillId="0" borderId="2" xfId="0" applyNumberFormat="1" applyFont="1" applyFill="1" applyBorder="1" applyAlignment="1" applyProtection="1">
      <alignment vertical="top"/>
      <protection locked="0" hidden="1"/>
    </xf>
    <xf numFmtId="49" fontId="2" fillId="0" borderId="1" xfId="0" applyNumberFormat="1" applyFont="1" applyFill="1" applyBorder="1" applyAlignment="1" applyProtection="1">
      <alignment vertical="top" wrapText="1"/>
      <protection hidden="1"/>
    </xf>
    <xf numFmtId="4" fontId="2" fillId="0" borderId="1" xfId="0" applyNumberFormat="1" applyFont="1" applyFill="1" applyBorder="1" applyAlignment="1">
      <alignment vertical="top"/>
    </xf>
    <xf numFmtId="0" fontId="2" fillId="0" borderId="2" xfId="0" applyNumberFormat="1" applyFont="1" applyFill="1" applyBorder="1" applyAlignment="1" applyProtection="1">
      <alignment vertical="center" wrapText="1"/>
      <protection hidden="1"/>
    </xf>
    <xf numFmtId="165" fontId="12" fillId="0" borderId="0" xfId="0" applyNumberFormat="1" applyFont="1" applyAlignment="1">
      <alignment horizontal="right"/>
    </xf>
    <xf numFmtId="0" fontId="12" fillId="0" borderId="0" xfId="0" applyFont="1"/>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176" fontId="12" fillId="0" borderId="2" xfId="0" applyNumberFormat="1" applyFont="1" applyBorder="1"/>
    <xf numFmtId="4" fontId="12" fillId="0" borderId="0" xfId="0" applyNumberFormat="1" applyFont="1"/>
    <xf numFmtId="0" fontId="12" fillId="0" borderId="2" xfId="0" applyFont="1" applyBorder="1" applyAlignment="1">
      <alignment vertical="center" wrapText="1"/>
    </xf>
    <xf numFmtId="0" fontId="15" fillId="0" borderId="2" xfId="0" applyFont="1" applyBorder="1" applyAlignment="1">
      <alignment vertical="center" wrapText="1"/>
    </xf>
    <xf numFmtId="176" fontId="12" fillId="0" borderId="2" xfId="0" applyNumberFormat="1" applyFont="1" applyBorder="1" applyAlignment="1">
      <alignment vertical="center"/>
    </xf>
    <xf numFmtId="0" fontId="12" fillId="0" borderId="0" xfId="0" applyFont="1" applyAlignment="1">
      <alignment vertical="center"/>
    </xf>
    <xf numFmtId="0" fontId="12" fillId="0" borderId="4" xfId="0" applyFont="1" applyBorder="1" applyAlignment="1">
      <alignment horizontal="left" vertical="center" wrapText="1"/>
    </xf>
    <xf numFmtId="0" fontId="15" fillId="0" borderId="4" xfId="0" applyFont="1" applyBorder="1" applyAlignment="1">
      <alignment vertical="center" wrapText="1"/>
    </xf>
    <xf numFmtId="176" fontId="12" fillId="0" borderId="4" xfId="0" applyNumberFormat="1" applyFont="1" applyBorder="1" applyAlignment="1">
      <alignment horizontal="right" vertical="center"/>
    </xf>
    <xf numFmtId="0" fontId="12" fillId="0" borderId="4" xfId="0" applyFont="1" applyBorder="1" applyAlignment="1">
      <alignment vertical="center" wrapText="1"/>
    </xf>
    <xf numFmtId="14" fontId="2" fillId="0" borderId="2" xfId="0" applyNumberFormat="1" applyFont="1" applyBorder="1" applyAlignment="1" applyProtection="1">
      <alignment horizontal="center" vertical="center" wrapText="1"/>
      <protection locked="0"/>
    </xf>
    <xf numFmtId="3" fontId="2" fillId="0" borderId="2" xfId="0" applyNumberFormat="1" applyFont="1" applyBorder="1" applyAlignment="1" applyProtection="1">
      <alignment vertical="center"/>
      <protection locked="0"/>
    </xf>
    <xf numFmtId="3" fontId="13" fillId="0" borderId="2" xfId="0" applyNumberFormat="1" applyFont="1" applyBorder="1" applyAlignment="1" applyProtection="1">
      <alignment vertical="center"/>
      <protection locked="0"/>
    </xf>
    <xf numFmtId="4" fontId="2" fillId="0" borderId="2" xfId="0" applyNumberFormat="1" applyFont="1" applyBorder="1" applyAlignment="1" applyProtection="1">
      <alignment horizontal="right" vertical="center"/>
      <protection locked="0"/>
    </xf>
    <xf numFmtId="4" fontId="2" fillId="0" borderId="1" xfId="0" applyNumberFormat="1" applyFont="1" applyBorder="1" applyAlignment="1" applyProtection="1">
      <alignment horizontal="right" vertical="center"/>
      <protection locked="0"/>
    </xf>
    <xf numFmtId="0" fontId="2" fillId="0" borderId="6" xfId="0" applyFont="1" applyBorder="1" applyAlignment="1" applyProtection="1">
      <alignment horizontal="right"/>
      <protection locked="0"/>
    </xf>
    <xf numFmtId="3" fontId="13" fillId="0" borderId="2" xfId="0" applyNumberFormat="1" applyFont="1" applyFill="1" applyBorder="1" applyAlignment="1">
      <alignment horizontal="right" vertical="center"/>
    </xf>
    <xf numFmtId="49" fontId="0" fillId="2" borderId="2" xfId="0" applyNumberFormat="1" applyFont="1" applyFill="1" applyBorder="1" applyAlignment="1">
      <alignment horizontal="center" vertical="center"/>
    </xf>
    <xf numFmtId="4" fontId="0" fillId="2" borderId="2" xfId="0" applyNumberFormat="1" applyFont="1" applyFill="1" applyBorder="1" applyAlignment="1">
      <alignment horizontal="right" vertical="center"/>
    </xf>
    <xf numFmtId="165" fontId="0" fillId="2" borderId="2" xfId="0" applyNumberFormat="1" applyFont="1" applyFill="1" applyBorder="1" applyAlignment="1">
      <alignment horizontal="right" vertical="center"/>
    </xf>
    <xf numFmtId="165" fontId="0" fillId="2" borderId="2" xfId="0" applyNumberFormat="1" applyFont="1" applyFill="1" applyBorder="1" applyAlignment="1">
      <alignment vertical="center"/>
    </xf>
    <xf numFmtId="0" fontId="12" fillId="0" borderId="2" xfId="0" applyFont="1" applyFill="1" applyBorder="1" applyAlignment="1">
      <alignment vertical="center" wrapText="1"/>
    </xf>
    <xf numFmtId="4" fontId="2" fillId="0" borderId="2" xfId="0" applyNumberFormat="1" applyFont="1" applyFill="1" applyBorder="1" applyAlignment="1" applyProtection="1">
      <alignment horizontal="right" wrapText="1"/>
      <protection hidden="1"/>
    </xf>
    <xf numFmtId="4" fontId="2" fillId="0" borderId="2" xfId="0" applyNumberFormat="1" applyFont="1" applyFill="1" applyBorder="1" applyAlignment="1" applyProtection="1">
      <alignment horizontal="right" wrapText="1"/>
      <protection locked="0" hidden="1"/>
    </xf>
    <xf numFmtId="165" fontId="2" fillId="0" borderId="2" xfId="0" applyNumberFormat="1" applyFont="1" applyFill="1" applyBorder="1" applyAlignment="1">
      <alignment horizontal="right"/>
    </xf>
    <xf numFmtId="4" fontId="2" fillId="0" borderId="2" xfId="0" applyNumberFormat="1" applyFont="1" applyFill="1" applyBorder="1" applyAlignment="1">
      <alignment horizontal="right"/>
    </xf>
    <xf numFmtId="3" fontId="2" fillId="0" borderId="2" xfId="0" applyNumberFormat="1" applyFont="1" applyFill="1" applyBorder="1" applyAlignment="1" applyProtection="1">
      <alignment vertical="top" wrapText="1"/>
      <protection hidden="1"/>
    </xf>
    <xf numFmtId="165" fontId="2" fillId="0" borderId="2" xfId="0" applyNumberFormat="1" applyFont="1" applyFill="1" applyBorder="1" applyAlignment="1" applyProtection="1">
      <alignment wrapText="1"/>
      <protection hidden="1"/>
    </xf>
    <xf numFmtId="0" fontId="0" fillId="0" borderId="3" xfId="0" applyFill="1" applyBorder="1" applyAlignment="1">
      <alignment vertical="top"/>
    </xf>
    <xf numFmtId="0" fontId="0" fillId="0" borderId="2" xfId="0" applyFont="1" applyFill="1" applyBorder="1" applyAlignment="1">
      <alignment vertical="top" wrapText="1"/>
    </xf>
    <xf numFmtId="0" fontId="0" fillId="0" borderId="2" xfId="0" applyFont="1" applyFill="1" applyBorder="1" applyAlignment="1">
      <alignment vertical="top"/>
    </xf>
    <xf numFmtId="0" fontId="0" fillId="2" borderId="2" xfId="0" applyFont="1" applyFill="1" applyBorder="1" applyAlignment="1">
      <alignment vertical="top" wrapText="1"/>
    </xf>
    <xf numFmtId="165" fontId="13" fillId="0" borderId="2" xfId="0" applyNumberFormat="1" applyFont="1" applyFill="1" applyBorder="1" applyAlignment="1">
      <alignment vertical="top"/>
    </xf>
    <xf numFmtId="4" fontId="13" fillId="0" borderId="2" xfId="0" applyNumberFormat="1" applyFont="1" applyFill="1" applyBorder="1" applyAlignment="1" applyProtection="1">
      <alignment vertical="top" wrapText="1"/>
      <protection hidden="1"/>
    </xf>
    <xf numFmtId="0" fontId="0" fillId="0" borderId="3" xfId="0" applyFill="1" applyBorder="1" applyAlignment="1"/>
    <xf numFmtId="0" fontId="0" fillId="0" borderId="2" xfId="0" applyFont="1" applyFill="1" applyBorder="1" applyAlignment="1">
      <alignment wrapText="1"/>
    </xf>
    <xf numFmtId="0" fontId="2" fillId="0" borderId="2" xfId="0" applyFont="1" applyBorder="1" applyAlignment="1">
      <alignment vertical="center" wrapText="1"/>
    </xf>
    <xf numFmtId="3" fontId="2" fillId="0" borderId="2" xfId="0" applyNumberFormat="1" applyFont="1" applyFill="1" applyBorder="1" applyAlignment="1" applyProtection="1">
      <alignment horizontal="right" vertical="center" wrapText="1"/>
      <protection hidden="1"/>
    </xf>
    <xf numFmtId="0" fontId="2" fillId="0" borderId="0" xfId="0" applyFont="1" applyAlignment="1">
      <alignment horizontal="left"/>
    </xf>
    <xf numFmtId="0" fontId="2" fillId="0" borderId="0" xfId="0" applyFont="1" applyAlignment="1">
      <alignment horizontal="left" vertical="center" wrapText="1"/>
    </xf>
    <xf numFmtId="0" fontId="2"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4"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center" wrapText="1"/>
      <protection hidden="1"/>
    </xf>
    <xf numFmtId="49"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NumberFormat="1" applyFont="1" applyFill="1" applyBorder="1" applyAlignment="1" applyProtection="1">
      <alignment horizontal="center" vertical="center" wrapText="1"/>
      <protection hidden="1"/>
    </xf>
    <xf numFmtId="0" fontId="2" fillId="0" borderId="2" xfId="0" applyFont="1" applyFill="1" applyBorder="1" applyAlignment="1" applyProtection="1">
      <alignment horizontal="center" vertical="center" textRotation="90" wrapText="1"/>
      <protection hidden="1"/>
    </xf>
    <xf numFmtId="0" fontId="0" fillId="0" borderId="0" xfId="0" applyFont="1" applyFill="1" applyAlignment="1">
      <alignment horizontal="left"/>
    </xf>
    <xf numFmtId="0" fontId="0" fillId="0" borderId="0" xfId="0" applyFont="1" applyFill="1" applyBorder="1" applyAlignment="1">
      <alignment horizontal="left" wrapText="1"/>
    </xf>
    <xf numFmtId="0" fontId="0" fillId="0" borderId="0" xfId="0" applyFill="1" applyBorder="1" applyAlignment="1">
      <alignment horizontal="left" wrapText="1"/>
    </xf>
    <xf numFmtId="0" fontId="0" fillId="0" borderId="0" xfId="0" applyFont="1" applyFill="1" applyBorder="1" applyAlignment="1">
      <alignment horizontal="center"/>
    </xf>
    <xf numFmtId="0" fontId="0" fillId="0" borderId="4"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49" fontId="9" fillId="0" borderId="0" xfId="0" applyNumberFormat="1" applyFont="1" applyFill="1" applyBorder="1" applyAlignment="1">
      <alignment horizontal="left" vertical="center" wrapText="1"/>
    </xf>
    <xf numFmtId="0" fontId="0" fillId="0" borderId="0" xfId="0" applyFill="1" applyBorder="1" applyAlignment="1">
      <alignment horizontal="center"/>
    </xf>
    <xf numFmtId="165" fontId="0" fillId="0" borderId="4" xfId="0" applyNumberFormat="1" applyFont="1" applyFill="1" applyBorder="1" applyAlignment="1">
      <alignment horizontal="center" vertical="center" wrapText="1" shrinkToFit="1"/>
    </xf>
    <xf numFmtId="165" fontId="0" fillId="0" borderId="7" xfId="0" applyNumberFormat="1" applyFont="1" applyFill="1" applyBorder="1" applyAlignment="1">
      <alignment horizontal="center" vertical="center" wrapText="1" shrinkToFit="1"/>
    </xf>
    <xf numFmtId="165" fontId="0" fillId="0" borderId="4" xfId="0" applyNumberFormat="1" applyFont="1" applyFill="1" applyBorder="1" applyAlignment="1">
      <alignment horizontal="center" vertical="center" textRotation="90" wrapText="1"/>
    </xf>
    <xf numFmtId="165" fontId="0" fillId="0" borderId="7" xfId="0" applyNumberFormat="1" applyFont="1" applyFill="1" applyBorder="1" applyAlignment="1">
      <alignment horizontal="center" vertical="center" textRotation="90" wrapText="1"/>
    </xf>
    <xf numFmtId="0" fontId="0" fillId="0" borderId="3" xfId="0" applyFont="1" applyFill="1" applyBorder="1" applyAlignment="1">
      <alignment horizontal="center" wrapText="1"/>
    </xf>
    <xf numFmtId="0" fontId="0" fillId="0" borderId="8" xfId="0" applyFont="1" applyFill="1" applyBorder="1" applyAlignment="1">
      <alignment horizontal="center" wrapText="1"/>
    </xf>
    <xf numFmtId="49" fontId="9" fillId="0" borderId="0" xfId="0" applyNumberFormat="1" applyFont="1" applyFill="1" applyBorder="1" applyAlignment="1">
      <alignment horizontal="right" vertical="center" wrapText="1"/>
    </xf>
    <xf numFmtId="0" fontId="0" fillId="0" borderId="0" xfId="0" applyFont="1" applyFill="1" applyAlignment="1">
      <alignment horizontal="left" vertical="center" wrapText="1"/>
    </xf>
    <xf numFmtId="171" fontId="0" fillId="0" borderId="0" xfId="0" applyNumberFormat="1" applyFont="1" applyFill="1" applyBorder="1" applyAlignment="1">
      <alignment horizontal="center"/>
    </xf>
    <xf numFmtId="0" fontId="0" fillId="0" borderId="4" xfId="0" applyFont="1" applyFill="1" applyBorder="1" applyAlignment="1">
      <alignment horizontal="center" vertical="center" wrapText="1" shrinkToFit="1"/>
    </xf>
    <xf numFmtId="0" fontId="0" fillId="0" borderId="7" xfId="0" applyFont="1" applyFill="1" applyBorder="1" applyAlignment="1">
      <alignment horizontal="center" vertical="center" wrapText="1" shrinkToFit="1"/>
    </xf>
    <xf numFmtId="0" fontId="2" fillId="0" borderId="0" xfId="0" applyFont="1" applyAlignment="1">
      <alignment horizontal="center" vertical="center" wrapText="1"/>
    </xf>
    <xf numFmtId="0" fontId="2" fillId="0" borderId="0" xfId="0" applyFont="1" applyFill="1" applyAlignment="1">
      <alignment horizontal="left" indent="5"/>
    </xf>
    <xf numFmtId="0" fontId="2" fillId="0" borderId="0" xfId="0" applyFont="1" applyFill="1" applyBorder="1" applyAlignment="1">
      <alignment horizontal="left" wrapText="1" indent="5"/>
    </xf>
    <xf numFmtId="0" fontId="2" fillId="0" borderId="0" xfId="0" applyFont="1" applyFill="1" applyAlignment="1">
      <alignment horizontal="center" vertical="center" wrapText="1"/>
    </xf>
    <xf numFmtId="0" fontId="12" fillId="0" borderId="0" xfId="0" applyFont="1" applyAlignment="1">
      <alignment horizontal="center"/>
    </xf>
    <xf numFmtId="49" fontId="12" fillId="0" borderId="0" xfId="0" applyNumberFormat="1" applyFont="1" applyFill="1" applyBorder="1" applyAlignment="1">
      <alignment horizontal="left" vertical="center" wrapText="1"/>
    </xf>
    <xf numFmtId="0" fontId="12" fillId="0" borderId="3" xfId="0" applyFont="1" applyBorder="1" applyAlignment="1">
      <alignment horizontal="right" wrapText="1"/>
    </xf>
    <xf numFmtId="0" fontId="12" fillId="0" borderId="9" xfId="0" applyFont="1" applyBorder="1" applyAlignment="1">
      <alignment horizontal="right" wrapText="1"/>
    </xf>
    <xf numFmtId="0" fontId="12" fillId="0" borderId="8" xfId="0" applyFont="1" applyBorder="1" applyAlignment="1">
      <alignment horizontal="right" wrapText="1"/>
    </xf>
    <xf numFmtId="49" fontId="5"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0" fontId="2" fillId="0" borderId="4" xfId="0" applyFont="1" applyBorder="1" applyAlignment="1" applyProtection="1">
      <alignment horizontal="center" vertical="center" textRotation="90" wrapText="1"/>
      <protection locked="0"/>
    </xf>
    <xf numFmtId="0" fontId="2" fillId="0" borderId="1" xfId="0" applyFont="1" applyBorder="1" applyAlignment="1" applyProtection="1">
      <alignment horizontal="center" vertical="center" textRotation="90" wrapText="1"/>
      <protection locked="0"/>
    </xf>
    <xf numFmtId="0" fontId="2" fillId="0" borderId="2" xfId="0" applyFont="1" applyBorder="1" applyAlignment="1" applyProtection="1">
      <alignment horizontal="center" vertical="center" wrapText="1"/>
      <protection locked="0"/>
    </xf>
    <xf numFmtId="0" fontId="2" fillId="0" borderId="0" xfId="0" applyFont="1" applyBorder="1" applyAlignment="1" applyProtection="1">
      <alignment horizontal="right"/>
      <protection locked="0"/>
    </xf>
    <xf numFmtId="0" fontId="2" fillId="0" borderId="6" xfId="0" applyFont="1" applyBorder="1" applyAlignment="1" applyProtection="1">
      <alignment horizontal="right"/>
      <protection locked="0"/>
    </xf>
    <xf numFmtId="0" fontId="2" fillId="0" borderId="2" xfId="0" applyFont="1" applyBorder="1" applyAlignment="1" applyProtection="1">
      <alignment horizontal="center" vertical="center" textRotation="90" wrapText="1"/>
      <protection locked="0"/>
    </xf>
    <xf numFmtId="49" fontId="2" fillId="0" borderId="0"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0"/>
  </sheetPr>
  <dimension ref="A1:I99"/>
  <sheetViews>
    <sheetView tabSelected="1" view="pageBreakPreview" topLeftCell="A13" zoomScaleNormal="100" workbookViewId="0">
      <selection activeCell="B21" sqref="B21"/>
    </sheetView>
  </sheetViews>
  <sheetFormatPr defaultRowHeight="12.75" x14ac:dyDescent="0.2"/>
  <cols>
    <col min="1" max="1" width="40.85546875" style="3" customWidth="1"/>
    <col min="2" max="2" width="24.85546875" style="3" customWidth="1"/>
    <col min="3" max="3" width="14.5703125" style="3" customWidth="1"/>
    <col min="4" max="4" width="14.42578125" style="3" customWidth="1"/>
    <col min="5" max="5" width="6.140625" style="3" customWidth="1"/>
    <col min="6" max="16384" width="9.140625" style="3"/>
  </cols>
  <sheetData>
    <row r="1" spans="1:9" x14ac:dyDescent="0.2">
      <c r="A1" s="23"/>
      <c r="C1" s="163" t="s">
        <v>60</v>
      </c>
      <c r="D1" s="163"/>
      <c r="E1" s="163"/>
    </row>
    <row r="2" spans="1:9" x14ac:dyDescent="0.2">
      <c r="A2" s="5"/>
      <c r="C2" s="164" t="s">
        <v>53</v>
      </c>
      <c r="D2" s="164"/>
      <c r="E2" s="164"/>
      <c r="F2" s="18"/>
    </row>
    <row r="3" spans="1:9" x14ac:dyDescent="0.2">
      <c r="A3" s="5"/>
      <c r="C3" s="164" t="s">
        <v>54</v>
      </c>
      <c r="D3" s="164"/>
      <c r="E3" s="164"/>
      <c r="F3" s="18"/>
    </row>
    <row r="4" spans="1:9" x14ac:dyDescent="0.2">
      <c r="A4" s="56" t="s">
        <v>12</v>
      </c>
      <c r="C4" s="163" t="s">
        <v>518</v>
      </c>
      <c r="D4" s="163"/>
      <c r="E4" s="163"/>
    </row>
    <row r="5" spans="1:9" x14ac:dyDescent="0.2">
      <c r="A5" s="5"/>
      <c r="B5" s="6"/>
      <c r="C5" s="6"/>
      <c r="D5" s="6"/>
      <c r="E5" s="6"/>
    </row>
    <row r="6" spans="1:9" x14ac:dyDescent="0.2">
      <c r="A6" s="5"/>
      <c r="B6" s="6"/>
      <c r="C6" s="6"/>
      <c r="D6" s="6"/>
      <c r="E6" s="6"/>
    </row>
    <row r="7" spans="1:9" ht="15" customHeight="1" x14ac:dyDescent="0.2">
      <c r="A7" s="165" t="s">
        <v>61</v>
      </c>
      <c r="B7" s="165"/>
      <c r="C7" s="165"/>
      <c r="D7" s="165"/>
      <c r="E7" s="165"/>
    </row>
    <row r="8" spans="1:9" ht="15" customHeight="1" x14ac:dyDescent="0.2">
      <c r="A8" s="165" t="s">
        <v>62</v>
      </c>
      <c r="B8" s="165"/>
      <c r="C8" s="165"/>
      <c r="D8" s="165"/>
      <c r="E8" s="165"/>
    </row>
    <row r="9" spans="1:9" ht="15" customHeight="1" x14ac:dyDescent="0.2">
      <c r="A9" s="165" t="s">
        <v>519</v>
      </c>
      <c r="B9" s="165"/>
      <c r="C9" s="165"/>
      <c r="D9" s="165"/>
      <c r="E9" s="165"/>
    </row>
    <row r="10" spans="1:9" x14ac:dyDescent="0.2">
      <c r="A10" s="11"/>
      <c r="B10" s="11"/>
      <c r="C10" s="11"/>
      <c r="D10" s="11"/>
      <c r="E10" s="11"/>
    </row>
    <row r="11" spans="1:9" x14ac:dyDescent="0.2">
      <c r="A11" s="11"/>
      <c r="B11" s="11"/>
      <c r="C11" s="11"/>
      <c r="D11" s="11"/>
      <c r="E11" s="11"/>
    </row>
    <row r="12" spans="1:9" ht="61.5" customHeight="1" x14ac:dyDescent="0.2">
      <c r="A12" s="167" t="s">
        <v>57</v>
      </c>
      <c r="B12" s="169" t="s">
        <v>15</v>
      </c>
      <c r="C12" s="43" t="s">
        <v>138</v>
      </c>
      <c r="D12" s="44" t="s">
        <v>140</v>
      </c>
      <c r="E12" s="101" t="s">
        <v>578</v>
      </c>
    </row>
    <row r="13" spans="1:9" ht="14.25" x14ac:dyDescent="0.2">
      <c r="A13" s="168"/>
      <c r="B13" s="170"/>
      <c r="C13" s="1" t="s">
        <v>136</v>
      </c>
      <c r="D13" s="1" t="s">
        <v>136</v>
      </c>
      <c r="E13" s="102" t="s">
        <v>579</v>
      </c>
    </row>
    <row r="14" spans="1:9" x14ac:dyDescent="0.2">
      <c r="A14" s="107" t="s">
        <v>520</v>
      </c>
      <c r="B14" s="109" t="s">
        <v>250</v>
      </c>
      <c r="C14" s="147">
        <f>491870920+183000</f>
        <v>492053920</v>
      </c>
      <c r="D14" s="147">
        <v>519947006.52999997</v>
      </c>
      <c r="E14" s="152">
        <f>D14/C14*100</f>
        <v>105.7</v>
      </c>
      <c r="G14" s="9"/>
      <c r="H14" s="9"/>
      <c r="I14" s="9"/>
    </row>
    <row r="15" spans="1:9" x14ac:dyDescent="0.2">
      <c r="A15" s="107" t="s">
        <v>251</v>
      </c>
      <c r="B15" s="109" t="s">
        <v>252</v>
      </c>
      <c r="C15" s="147">
        <v>166637000</v>
      </c>
      <c r="D15" s="147">
        <v>199210353.68000001</v>
      </c>
      <c r="E15" s="152">
        <f t="shared" ref="E15:E25" si="0">D15/C15*100</f>
        <v>119.5</v>
      </c>
      <c r="F15" s="4"/>
      <c r="G15" s="4"/>
    </row>
    <row r="16" spans="1:9" x14ac:dyDescent="0.2">
      <c r="A16" s="107" t="s">
        <v>409</v>
      </c>
      <c r="B16" s="112" t="s">
        <v>253</v>
      </c>
      <c r="C16" s="147">
        <v>128398000</v>
      </c>
      <c r="D16" s="147">
        <v>171648415.88</v>
      </c>
      <c r="E16" s="152">
        <f>D16/C16*100</f>
        <v>133.69999999999999</v>
      </c>
    </row>
    <row r="17" spans="1:7" x14ac:dyDescent="0.2">
      <c r="A17" s="107" t="s">
        <v>407</v>
      </c>
      <c r="B17" s="109" t="s">
        <v>263</v>
      </c>
      <c r="C17" s="147">
        <v>5212000</v>
      </c>
      <c r="D17" s="147">
        <v>4146184.06</v>
      </c>
      <c r="E17" s="152">
        <f t="shared" si="0"/>
        <v>79.599999999999994</v>
      </c>
    </row>
    <row r="18" spans="1:7" x14ac:dyDescent="0.2">
      <c r="A18" s="107" t="s">
        <v>408</v>
      </c>
      <c r="B18" s="109" t="s">
        <v>266</v>
      </c>
      <c r="C18" s="147">
        <v>19718000</v>
      </c>
      <c r="D18" s="147">
        <v>11136952.130000001</v>
      </c>
      <c r="E18" s="152">
        <f t="shared" si="0"/>
        <v>56.5</v>
      </c>
      <c r="F18" s="4"/>
      <c r="G18" s="4"/>
    </row>
    <row r="19" spans="1:7" x14ac:dyDescent="0.2">
      <c r="A19" s="107" t="s">
        <v>275</v>
      </c>
      <c r="B19" s="109" t="s">
        <v>276</v>
      </c>
      <c r="C19" s="147">
        <v>965000</v>
      </c>
      <c r="D19" s="147">
        <v>1450334.88</v>
      </c>
      <c r="E19" s="152">
        <f t="shared" si="0"/>
        <v>150.30000000000001</v>
      </c>
    </row>
    <row r="20" spans="1:7" ht="38.25" x14ac:dyDescent="0.2">
      <c r="A20" s="107" t="s">
        <v>405</v>
      </c>
      <c r="B20" s="109" t="s">
        <v>282</v>
      </c>
      <c r="C20" s="147"/>
      <c r="D20" s="147">
        <v>193321.68</v>
      </c>
      <c r="E20" s="152"/>
    </row>
    <row r="21" spans="1:7" ht="51" x14ac:dyDescent="0.2">
      <c r="A21" s="107" t="s">
        <v>294</v>
      </c>
      <c r="B21" s="109" t="s">
        <v>295</v>
      </c>
      <c r="C21" s="147">
        <v>8424000</v>
      </c>
      <c r="D21" s="147">
        <v>6736998.2599999998</v>
      </c>
      <c r="E21" s="152">
        <f t="shared" si="0"/>
        <v>80</v>
      </c>
    </row>
    <row r="22" spans="1:7" ht="25.5" x14ac:dyDescent="0.2">
      <c r="A22" s="109" t="s">
        <v>305</v>
      </c>
      <c r="B22" s="109" t="s">
        <v>306</v>
      </c>
      <c r="C22" s="148">
        <v>2181000</v>
      </c>
      <c r="D22" s="148">
        <v>2981096.07</v>
      </c>
      <c r="E22" s="152">
        <f t="shared" si="0"/>
        <v>136.69999999999999</v>
      </c>
    </row>
    <row r="23" spans="1:7" ht="38.25" x14ac:dyDescent="0.2">
      <c r="A23" s="107" t="s">
        <v>317</v>
      </c>
      <c r="B23" s="109" t="s">
        <v>318</v>
      </c>
      <c r="C23" s="148"/>
      <c r="D23" s="148">
        <v>29712.799999999999</v>
      </c>
      <c r="E23" s="152"/>
    </row>
    <row r="24" spans="1:7" ht="25.5" x14ac:dyDescent="0.2">
      <c r="A24" s="107" t="s">
        <v>762</v>
      </c>
      <c r="B24" s="109" t="s">
        <v>763</v>
      </c>
      <c r="C24" s="113"/>
      <c r="D24" s="148">
        <f>'2'!D68</f>
        <v>25392.53</v>
      </c>
      <c r="E24" s="111"/>
      <c r="F24" s="36"/>
    </row>
    <row r="25" spans="1:7" ht="25.5" x14ac:dyDescent="0.2">
      <c r="A25" s="107" t="s">
        <v>327</v>
      </c>
      <c r="B25" s="109" t="s">
        <v>328</v>
      </c>
      <c r="C25" s="147">
        <v>1739000</v>
      </c>
      <c r="D25" s="147">
        <v>851850.12</v>
      </c>
      <c r="E25" s="152">
        <f t="shared" si="0"/>
        <v>49</v>
      </c>
    </row>
    <row r="26" spans="1:7" x14ac:dyDescent="0.2">
      <c r="A26" s="107" t="s">
        <v>414</v>
      </c>
      <c r="B26" s="109" t="s">
        <v>344</v>
      </c>
      <c r="C26" s="148"/>
      <c r="D26" s="148">
        <v>10095.27</v>
      </c>
      <c r="E26" s="152"/>
    </row>
    <row r="27" spans="1:7" x14ac:dyDescent="0.2">
      <c r="A27" s="107" t="s">
        <v>348</v>
      </c>
      <c r="B27" s="109" t="s">
        <v>349</v>
      </c>
      <c r="C27" s="147">
        <f>325233920+183000</f>
        <v>325416920</v>
      </c>
      <c r="D27" s="147">
        <v>320736652.85000002</v>
      </c>
      <c r="E27" s="152">
        <f t="shared" ref="E27:E32" si="1">D27/C27*100</f>
        <v>98.6</v>
      </c>
    </row>
    <row r="28" spans="1:7" ht="38.25" x14ac:dyDescent="0.2">
      <c r="A28" s="107" t="s">
        <v>350</v>
      </c>
      <c r="B28" s="109" t="s">
        <v>351</v>
      </c>
      <c r="C28" s="147">
        <f>324340920+183000</f>
        <v>324523920</v>
      </c>
      <c r="D28" s="147">
        <v>321093331.94999999</v>
      </c>
      <c r="E28" s="152">
        <f t="shared" si="1"/>
        <v>98.9</v>
      </c>
    </row>
    <row r="29" spans="1:7" ht="25.5" x14ac:dyDescent="0.2">
      <c r="A29" s="107" t="s">
        <v>352</v>
      </c>
      <c r="B29" s="109" t="s">
        <v>353</v>
      </c>
      <c r="C29" s="148">
        <v>96460320</v>
      </c>
      <c r="D29" s="148">
        <v>96460320</v>
      </c>
      <c r="E29" s="152">
        <f t="shared" si="1"/>
        <v>100</v>
      </c>
    </row>
    <row r="30" spans="1:7" ht="38.25" x14ac:dyDescent="0.2">
      <c r="A30" s="107" t="s">
        <v>553</v>
      </c>
      <c r="B30" s="109" t="s">
        <v>355</v>
      </c>
      <c r="C30" s="148">
        <v>76254900</v>
      </c>
      <c r="D30" s="148">
        <v>73657199.400000006</v>
      </c>
      <c r="E30" s="152">
        <f t="shared" si="1"/>
        <v>96.6</v>
      </c>
    </row>
    <row r="31" spans="1:7" ht="25.5" x14ac:dyDescent="0.2">
      <c r="A31" s="107" t="s">
        <v>359</v>
      </c>
      <c r="B31" s="112" t="s">
        <v>360</v>
      </c>
      <c r="C31" s="147">
        <v>79653000</v>
      </c>
      <c r="D31" s="147">
        <v>79313468.319999993</v>
      </c>
      <c r="E31" s="152">
        <f t="shared" si="1"/>
        <v>99.6</v>
      </c>
    </row>
    <row r="32" spans="1:7" x14ac:dyDescent="0.2">
      <c r="A32" s="107" t="s">
        <v>379</v>
      </c>
      <c r="B32" s="112" t="s">
        <v>380</v>
      </c>
      <c r="C32" s="147">
        <f>71972700+183000</f>
        <v>72155700</v>
      </c>
      <c r="D32" s="147">
        <v>71662344.230000004</v>
      </c>
      <c r="E32" s="152">
        <f t="shared" si="1"/>
        <v>99.3</v>
      </c>
    </row>
    <row r="33" spans="1:5" x14ac:dyDescent="0.2">
      <c r="A33" s="107" t="s">
        <v>574</v>
      </c>
      <c r="B33" s="109" t="s">
        <v>401</v>
      </c>
      <c r="C33" s="147">
        <v>893000</v>
      </c>
      <c r="D33" s="147">
        <v>832529.14</v>
      </c>
      <c r="E33" s="152">
        <f>D33/C33*100</f>
        <v>93.2</v>
      </c>
    </row>
    <row r="34" spans="1:5" ht="38.25" x14ac:dyDescent="0.2">
      <c r="A34" s="107" t="s">
        <v>575</v>
      </c>
      <c r="B34" s="109" t="s">
        <v>413</v>
      </c>
      <c r="C34" s="149"/>
      <c r="D34" s="150">
        <v>-1189208.24</v>
      </c>
      <c r="E34" s="152"/>
    </row>
    <row r="35" spans="1:5" x14ac:dyDescent="0.2">
      <c r="A35" s="2"/>
      <c r="B35" s="2"/>
      <c r="C35" s="2"/>
      <c r="D35" s="2"/>
      <c r="E35" s="2"/>
    </row>
    <row r="36" spans="1:5" x14ac:dyDescent="0.2">
      <c r="A36" s="2"/>
      <c r="B36" s="2"/>
      <c r="C36" s="2"/>
      <c r="D36" s="2"/>
      <c r="E36" s="2"/>
    </row>
    <row r="37" spans="1:5" x14ac:dyDescent="0.2">
      <c r="A37" s="2"/>
      <c r="B37" s="2"/>
      <c r="C37" s="2"/>
      <c r="D37" s="2"/>
      <c r="E37" s="2"/>
    </row>
    <row r="38" spans="1:5" x14ac:dyDescent="0.2">
      <c r="A38" s="2"/>
      <c r="B38" s="2"/>
      <c r="C38" s="2"/>
      <c r="D38" s="2"/>
      <c r="E38" s="2"/>
    </row>
    <row r="39" spans="1:5" ht="15.75" x14ac:dyDescent="0.2">
      <c r="A39" s="92" t="s">
        <v>505</v>
      </c>
      <c r="B39" s="166" t="s">
        <v>506</v>
      </c>
      <c r="C39" s="166"/>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row r="51" spans="1:5" x14ac:dyDescent="0.2">
      <c r="A51" s="2"/>
      <c r="B51" s="2"/>
      <c r="C51" s="2"/>
      <c r="D51" s="2"/>
      <c r="E51" s="2"/>
    </row>
    <row r="52" spans="1:5" x14ac:dyDescent="0.2">
      <c r="A52" s="2"/>
      <c r="B52" s="2"/>
      <c r="C52" s="2"/>
      <c r="D52" s="2"/>
      <c r="E52" s="2"/>
    </row>
    <row r="53" spans="1:5" x14ac:dyDescent="0.2">
      <c r="A53" s="2"/>
      <c r="B53" s="2"/>
      <c r="C53" s="2"/>
      <c r="D53" s="2"/>
      <c r="E53" s="2"/>
    </row>
    <row r="54" spans="1:5" x14ac:dyDescent="0.2">
      <c r="A54" s="2"/>
      <c r="B54" s="2"/>
      <c r="C54" s="2"/>
      <c r="D54" s="2"/>
      <c r="E54" s="2"/>
    </row>
    <row r="55" spans="1:5" x14ac:dyDescent="0.2">
      <c r="A55" s="2"/>
      <c r="B55" s="2"/>
      <c r="C55" s="2"/>
      <c r="D55" s="2"/>
      <c r="E55" s="2"/>
    </row>
    <row r="56" spans="1:5" x14ac:dyDescent="0.2">
      <c r="A56" s="2"/>
      <c r="B56" s="2"/>
      <c r="C56" s="2"/>
      <c r="D56" s="2"/>
      <c r="E56" s="2"/>
    </row>
    <row r="57" spans="1:5" x14ac:dyDescent="0.2">
      <c r="A57" s="2"/>
      <c r="B57" s="2"/>
      <c r="C57" s="2"/>
      <c r="D57" s="2"/>
      <c r="E57" s="2"/>
    </row>
    <row r="58" spans="1:5" x14ac:dyDescent="0.2">
      <c r="A58" s="2"/>
      <c r="B58" s="2"/>
      <c r="C58" s="2"/>
      <c r="D58" s="2"/>
      <c r="E58" s="2"/>
    </row>
    <row r="59" spans="1:5" x14ac:dyDescent="0.2">
      <c r="A59" s="2"/>
      <c r="B59" s="2"/>
      <c r="C59" s="2"/>
      <c r="D59" s="2"/>
      <c r="E59" s="2"/>
    </row>
    <row r="60" spans="1:5" x14ac:dyDescent="0.2">
      <c r="A60" s="2"/>
      <c r="B60" s="2"/>
      <c r="C60" s="2"/>
      <c r="D60" s="2"/>
      <c r="E60" s="2"/>
    </row>
    <row r="61" spans="1:5" x14ac:dyDescent="0.2">
      <c r="A61" s="2"/>
      <c r="B61" s="2"/>
      <c r="C61" s="2"/>
      <c r="D61" s="2"/>
      <c r="E61" s="2"/>
    </row>
    <row r="62" spans="1:5" x14ac:dyDescent="0.2">
      <c r="A62" s="2"/>
      <c r="B62" s="2"/>
      <c r="C62" s="2"/>
      <c r="D62" s="2"/>
      <c r="E62" s="2"/>
    </row>
    <row r="63" spans="1:5" x14ac:dyDescent="0.2">
      <c r="A63" s="2"/>
      <c r="B63" s="2"/>
      <c r="C63" s="2"/>
      <c r="D63" s="2"/>
      <c r="E63" s="2"/>
    </row>
    <row r="64" spans="1:5" x14ac:dyDescent="0.2">
      <c r="A64" s="2"/>
      <c r="B64" s="2"/>
      <c r="C64" s="2"/>
      <c r="D64" s="2"/>
      <c r="E64" s="2"/>
    </row>
    <row r="65" spans="1:5" x14ac:dyDescent="0.2">
      <c r="A65" s="2"/>
      <c r="B65" s="2"/>
      <c r="C65" s="2"/>
      <c r="D65" s="2"/>
      <c r="E65" s="2"/>
    </row>
    <row r="66" spans="1:5" x14ac:dyDescent="0.2">
      <c r="A66" s="2"/>
      <c r="B66" s="2"/>
      <c r="C66" s="2"/>
      <c r="D66" s="2"/>
      <c r="E66" s="2"/>
    </row>
    <row r="67" spans="1:5" x14ac:dyDescent="0.2">
      <c r="A67" s="2"/>
      <c r="B67" s="2"/>
      <c r="C67" s="2"/>
      <c r="D67" s="2"/>
      <c r="E67" s="2"/>
    </row>
    <row r="68" spans="1:5" x14ac:dyDescent="0.2">
      <c r="A68" s="2"/>
      <c r="B68" s="2"/>
      <c r="C68" s="2"/>
      <c r="D68" s="2"/>
      <c r="E68" s="2"/>
    </row>
    <row r="69" spans="1:5" x14ac:dyDescent="0.2">
      <c r="A69" s="2"/>
      <c r="B69" s="2"/>
      <c r="C69" s="2"/>
      <c r="D69" s="2"/>
      <c r="E69" s="2"/>
    </row>
    <row r="70" spans="1:5" x14ac:dyDescent="0.2">
      <c r="A70" s="2"/>
      <c r="B70" s="2"/>
      <c r="C70" s="2"/>
      <c r="D70" s="2"/>
      <c r="E70" s="2"/>
    </row>
    <row r="71" spans="1:5" x14ac:dyDescent="0.2">
      <c r="A71" s="2"/>
      <c r="B71" s="2"/>
      <c r="C71" s="2"/>
      <c r="D71" s="2"/>
      <c r="E71" s="2"/>
    </row>
    <row r="72" spans="1:5" x14ac:dyDescent="0.2">
      <c r="A72" s="2"/>
      <c r="B72" s="2"/>
      <c r="C72" s="2"/>
      <c r="D72" s="2"/>
      <c r="E72" s="2"/>
    </row>
    <row r="73" spans="1:5" x14ac:dyDescent="0.2">
      <c r="A73" s="2"/>
      <c r="B73" s="2"/>
      <c r="C73" s="2"/>
      <c r="D73" s="2"/>
      <c r="E73" s="2"/>
    </row>
    <row r="74" spans="1:5" x14ac:dyDescent="0.2">
      <c r="A74" s="2"/>
      <c r="B74" s="2"/>
      <c r="C74" s="2"/>
      <c r="D74" s="2"/>
      <c r="E74" s="2"/>
    </row>
    <row r="75" spans="1:5" x14ac:dyDescent="0.2">
      <c r="A75" s="2"/>
      <c r="B75" s="2"/>
      <c r="C75" s="2"/>
      <c r="D75" s="2"/>
      <c r="E75" s="2"/>
    </row>
    <row r="76" spans="1:5" x14ac:dyDescent="0.2">
      <c r="A76" s="2"/>
      <c r="B76" s="2"/>
      <c r="C76" s="2"/>
      <c r="D76" s="2"/>
      <c r="E76" s="2"/>
    </row>
    <row r="77" spans="1:5" x14ac:dyDescent="0.2">
      <c r="A77" s="2"/>
      <c r="B77" s="2"/>
      <c r="C77" s="2"/>
      <c r="D77" s="2"/>
      <c r="E77" s="2"/>
    </row>
    <row r="78" spans="1:5" x14ac:dyDescent="0.2">
      <c r="A78" s="2"/>
      <c r="B78" s="2"/>
      <c r="C78" s="2"/>
      <c r="D78" s="2"/>
      <c r="E78" s="2"/>
    </row>
    <row r="79" spans="1:5" x14ac:dyDescent="0.2">
      <c r="A79" s="2"/>
      <c r="B79" s="2"/>
      <c r="C79" s="2"/>
      <c r="D79" s="2"/>
      <c r="E79" s="2"/>
    </row>
    <row r="80" spans="1:5" x14ac:dyDescent="0.2">
      <c r="A80" s="2"/>
      <c r="B80" s="2"/>
      <c r="C80" s="2"/>
      <c r="D80" s="2"/>
      <c r="E80" s="2"/>
    </row>
    <row r="81" spans="1:5" x14ac:dyDescent="0.2">
      <c r="A81" s="2"/>
      <c r="B81" s="2"/>
      <c r="C81" s="2"/>
      <c r="D81" s="2"/>
      <c r="E81" s="2"/>
    </row>
    <row r="82" spans="1:5" x14ac:dyDescent="0.2">
      <c r="A82" s="2"/>
      <c r="B82" s="2"/>
      <c r="C82" s="2"/>
      <c r="D82" s="2"/>
      <c r="E82" s="2"/>
    </row>
    <row r="83" spans="1:5" x14ac:dyDescent="0.2">
      <c r="A83" s="2"/>
      <c r="B83" s="2"/>
      <c r="C83" s="2"/>
      <c r="D83" s="2"/>
      <c r="E83" s="2"/>
    </row>
    <row r="84" spans="1:5" x14ac:dyDescent="0.2">
      <c r="A84" s="2"/>
      <c r="B84" s="2"/>
      <c r="C84" s="2"/>
      <c r="D84" s="2"/>
      <c r="E84" s="2"/>
    </row>
    <row r="85" spans="1:5" x14ac:dyDescent="0.2">
      <c r="A85" s="2"/>
      <c r="B85" s="2"/>
      <c r="C85" s="2"/>
      <c r="D85" s="2"/>
      <c r="E85" s="2"/>
    </row>
    <row r="86" spans="1:5" x14ac:dyDescent="0.2">
      <c r="A86" s="2"/>
      <c r="B86" s="2"/>
      <c r="C86" s="2"/>
      <c r="D86" s="2"/>
      <c r="E86" s="2"/>
    </row>
    <row r="87" spans="1:5" x14ac:dyDescent="0.2">
      <c r="A87" s="2"/>
      <c r="B87" s="2"/>
      <c r="C87" s="2"/>
      <c r="D87" s="2"/>
      <c r="E87" s="2"/>
    </row>
    <row r="88" spans="1:5" x14ac:dyDescent="0.2">
      <c r="A88" s="2"/>
      <c r="B88" s="2"/>
      <c r="C88" s="2"/>
      <c r="D88" s="2"/>
      <c r="E88" s="2"/>
    </row>
    <row r="89" spans="1:5" x14ac:dyDescent="0.2">
      <c r="A89" s="2"/>
      <c r="B89" s="2"/>
      <c r="C89" s="2"/>
      <c r="D89" s="2"/>
      <c r="E89" s="2"/>
    </row>
    <row r="90" spans="1:5" x14ac:dyDescent="0.2">
      <c r="A90" s="2"/>
      <c r="B90" s="2"/>
      <c r="C90" s="2"/>
      <c r="D90" s="2"/>
      <c r="E90" s="2"/>
    </row>
    <row r="91" spans="1:5" x14ac:dyDescent="0.2">
      <c r="A91" s="2"/>
      <c r="B91" s="2"/>
      <c r="C91" s="2"/>
      <c r="D91" s="2"/>
      <c r="E91" s="2"/>
    </row>
    <row r="92" spans="1:5" x14ac:dyDescent="0.2">
      <c r="A92" s="2"/>
      <c r="B92" s="2"/>
      <c r="C92" s="2"/>
      <c r="D92" s="2"/>
      <c r="E92" s="2"/>
    </row>
    <row r="93" spans="1:5" x14ac:dyDescent="0.2">
      <c r="A93" s="2"/>
      <c r="B93" s="2"/>
      <c r="C93" s="2"/>
      <c r="D93" s="2"/>
      <c r="E93" s="2"/>
    </row>
    <row r="94" spans="1:5" x14ac:dyDescent="0.2">
      <c r="A94" s="2"/>
      <c r="B94" s="2"/>
      <c r="C94" s="2"/>
      <c r="D94" s="2"/>
      <c r="E94" s="2"/>
    </row>
    <row r="95" spans="1:5" x14ac:dyDescent="0.2">
      <c r="A95" s="2"/>
      <c r="B95" s="2"/>
      <c r="C95" s="2"/>
      <c r="D95" s="2"/>
      <c r="E95" s="2"/>
    </row>
    <row r="96" spans="1:5" x14ac:dyDescent="0.2">
      <c r="A96" s="2"/>
      <c r="B96" s="2"/>
      <c r="C96" s="2"/>
      <c r="D96" s="2"/>
      <c r="E96" s="2"/>
    </row>
    <row r="97" spans="1:5" x14ac:dyDescent="0.2">
      <c r="A97" s="2"/>
      <c r="B97" s="2"/>
      <c r="C97" s="2"/>
      <c r="D97" s="2"/>
      <c r="E97" s="2"/>
    </row>
    <row r="98" spans="1:5" x14ac:dyDescent="0.2">
      <c r="A98" s="2"/>
      <c r="B98" s="2"/>
      <c r="C98" s="2"/>
      <c r="D98" s="2"/>
      <c r="E98" s="2"/>
    </row>
    <row r="99" spans="1:5" x14ac:dyDescent="0.2">
      <c r="A99" s="2"/>
      <c r="B99" s="2"/>
      <c r="C99" s="2"/>
      <c r="D99" s="2"/>
      <c r="E99" s="2"/>
    </row>
  </sheetData>
  <mergeCells count="11">
    <mergeCell ref="B39:C39"/>
    <mergeCell ref="A9:E9"/>
    <mergeCell ref="A9:E9"/>
    <mergeCell ref="A12:A13"/>
    <mergeCell ref="B12:B13"/>
    <mergeCell ref="C1:E1"/>
    <mergeCell ref="C2:E2"/>
    <mergeCell ref="C3:E3"/>
    <mergeCell ref="C4:E4"/>
    <mergeCell ref="A7:E7"/>
    <mergeCell ref="A8:E8"/>
  </mergeCells>
  <phoneticPr fontId="1" type="noConversion"/>
  <printOptions horizontalCentered="1"/>
  <pageMargins left="1.1811023622047245" right="0.39370078740157483" top="0.78740157480314965" bottom="0.59055118110236227" header="0.51181102362204722" footer="0.51181102362204722"/>
  <pageSetup paperSize="9" scale="80" orientation="portrait" r:id="rId1"/>
  <headerFooter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F275"/>
  <sheetViews>
    <sheetView view="pageBreakPreview" zoomScaleNormal="100" workbookViewId="0">
      <selection activeCell="A67" sqref="A67:IV67"/>
    </sheetView>
  </sheetViews>
  <sheetFormatPr defaultRowHeight="12.75" x14ac:dyDescent="0.2"/>
  <cols>
    <col min="1" max="1" width="53.85546875" style="34" customWidth="1"/>
    <col min="2" max="2" width="25.5703125" style="3" bestFit="1" customWidth="1"/>
    <col min="3" max="3" width="14.7109375" style="3" customWidth="1"/>
    <col min="4" max="4" width="14.28515625" style="9" customWidth="1"/>
    <col min="5" max="5" width="7.5703125" style="3" customWidth="1"/>
    <col min="6" max="6" width="13.85546875" style="36" bestFit="1" customWidth="1"/>
    <col min="7" max="16384" width="9.140625" style="3"/>
  </cols>
  <sheetData>
    <row r="1" spans="1:6" x14ac:dyDescent="0.2">
      <c r="A1" s="30"/>
      <c r="B1" s="5"/>
      <c r="C1" s="163" t="s">
        <v>52</v>
      </c>
      <c r="D1" s="163"/>
      <c r="E1" s="163"/>
    </row>
    <row r="2" spans="1:6" x14ac:dyDescent="0.2">
      <c r="A2" s="31"/>
      <c r="B2" s="17"/>
      <c r="C2" s="164" t="s">
        <v>53</v>
      </c>
      <c r="D2" s="164"/>
      <c r="E2" s="164"/>
      <c r="F2" s="37"/>
    </row>
    <row r="3" spans="1:6" x14ac:dyDescent="0.2">
      <c r="A3" s="31"/>
      <c r="B3" s="17"/>
      <c r="C3" s="164" t="s">
        <v>54</v>
      </c>
      <c r="D3" s="164"/>
      <c r="E3" s="164"/>
      <c r="F3" s="37"/>
    </row>
    <row r="4" spans="1:6" x14ac:dyDescent="0.2">
      <c r="A4" s="56" t="s">
        <v>12</v>
      </c>
      <c r="B4" s="5"/>
      <c r="C4" s="163" t="s">
        <v>518</v>
      </c>
      <c r="D4" s="163"/>
      <c r="E4" s="163"/>
    </row>
    <row r="5" spans="1:6" x14ac:dyDescent="0.2">
      <c r="A5" s="31"/>
      <c r="B5" s="6"/>
      <c r="C5" s="6"/>
      <c r="D5" s="38"/>
      <c r="E5" s="6"/>
    </row>
    <row r="6" spans="1:6" x14ac:dyDescent="0.2">
      <c r="A6" s="31"/>
      <c r="B6" s="6"/>
      <c r="C6" s="6"/>
      <c r="D6" s="38"/>
      <c r="E6" s="6"/>
    </row>
    <row r="7" spans="1:6" ht="15" customHeight="1" x14ac:dyDescent="0.2">
      <c r="A7" s="165" t="s">
        <v>55</v>
      </c>
      <c r="B7" s="165"/>
      <c r="C7" s="165"/>
      <c r="D7" s="165"/>
      <c r="E7" s="165"/>
    </row>
    <row r="8" spans="1:6" ht="15" customHeight="1" x14ac:dyDescent="0.2">
      <c r="A8" s="165" t="s">
        <v>56</v>
      </c>
      <c r="B8" s="165"/>
      <c r="C8" s="165"/>
      <c r="D8" s="165"/>
      <c r="E8" s="165"/>
    </row>
    <row r="9" spans="1:6" ht="15" customHeight="1" x14ac:dyDescent="0.2">
      <c r="A9" s="165" t="s">
        <v>577</v>
      </c>
      <c r="B9" s="165"/>
      <c r="C9" s="165"/>
      <c r="D9" s="165"/>
      <c r="E9" s="165"/>
    </row>
    <row r="10" spans="1:6" x14ac:dyDescent="0.2">
      <c r="A10" s="32"/>
      <c r="B10" s="11"/>
      <c r="C10" s="11"/>
      <c r="D10" s="39"/>
      <c r="E10" s="11"/>
    </row>
    <row r="11" spans="1:6" ht="27.75" customHeight="1" x14ac:dyDescent="0.2">
      <c r="A11" s="172" t="s">
        <v>57</v>
      </c>
      <c r="B11" s="171" t="s">
        <v>15</v>
      </c>
      <c r="C11" s="43" t="s">
        <v>138</v>
      </c>
      <c r="D11" s="44" t="s">
        <v>140</v>
      </c>
      <c r="E11" s="173" t="s">
        <v>58</v>
      </c>
    </row>
    <row r="12" spans="1:6" ht="30.75" customHeight="1" x14ac:dyDescent="0.2">
      <c r="A12" s="172"/>
      <c r="B12" s="171"/>
      <c r="C12" s="1" t="s">
        <v>136</v>
      </c>
      <c r="D12" s="45" t="s">
        <v>136</v>
      </c>
      <c r="E12" s="173"/>
    </row>
    <row r="13" spans="1:6" x14ac:dyDescent="0.2">
      <c r="A13" s="33">
        <v>1</v>
      </c>
      <c r="B13" s="10">
        <v>2</v>
      </c>
      <c r="C13" s="10">
        <v>3</v>
      </c>
      <c r="D13" s="10">
        <v>4</v>
      </c>
      <c r="E13" s="10">
        <v>5</v>
      </c>
    </row>
    <row r="14" spans="1:6" x14ac:dyDescent="0.2">
      <c r="A14" s="106" t="s">
        <v>520</v>
      </c>
      <c r="B14" s="109" t="s">
        <v>250</v>
      </c>
      <c r="C14" s="110">
        <f>491870920+183000</f>
        <v>492053920</v>
      </c>
      <c r="D14" s="110">
        <v>519947006.52999997</v>
      </c>
      <c r="E14" s="111">
        <f>D14/C14*100</f>
        <v>105.7</v>
      </c>
    </row>
    <row r="15" spans="1:6" x14ac:dyDescent="0.2">
      <c r="A15" s="106" t="s">
        <v>251</v>
      </c>
      <c r="B15" s="109" t="s">
        <v>252</v>
      </c>
      <c r="C15" s="110">
        <v>166637000</v>
      </c>
      <c r="D15" s="110">
        <v>199210353.68000001</v>
      </c>
      <c r="E15" s="111">
        <f t="shared" ref="E15:E76" si="0">D15/C15*100</f>
        <v>119.5</v>
      </c>
    </row>
    <row r="16" spans="1:6" x14ac:dyDescent="0.2">
      <c r="A16" s="106" t="s">
        <v>409</v>
      </c>
      <c r="B16" s="112" t="s">
        <v>253</v>
      </c>
      <c r="C16" s="110">
        <v>128398000</v>
      </c>
      <c r="D16" s="110">
        <v>171648415.88</v>
      </c>
      <c r="E16" s="111">
        <f>D16/C16*100</f>
        <v>133.69999999999999</v>
      </c>
    </row>
    <row r="17" spans="1:5" x14ac:dyDescent="0.2">
      <c r="A17" s="106" t="s">
        <v>410</v>
      </c>
      <c r="B17" s="109" t="s">
        <v>521</v>
      </c>
      <c r="C17" s="110">
        <v>3000000</v>
      </c>
      <c r="D17" s="110">
        <v>8187704.5499999998</v>
      </c>
      <c r="E17" s="111">
        <f t="shared" si="0"/>
        <v>272.89999999999998</v>
      </c>
    </row>
    <row r="18" spans="1:5" ht="25.5" x14ac:dyDescent="0.2">
      <c r="A18" s="106" t="s">
        <v>254</v>
      </c>
      <c r="B18" s="109" t="s">
        <v>255</v>
      </c>
      <c r="C18" s="113">
        <v>3000000</v>
      </c>
      <c r="D18" s="113">
        <v>8187704.5499999998</v>
      </c>
      <c r="E18" s="111">
        <f t="shared" si="0"/>
        <v>272.89999999999998</v>
      </c>
    </row>
    <row r="19" spans="1:5" x14ac:dyDescent="0.2">
      <c r="A19" s="106" t="s">
        <v>411</v>
      </c>
      <c r="B19" s="109" t="s">
        <v>522</v>
      </c>
      <c r="C19" s="110">
        <v>125398000</v>
      </c>
      <c r="D19" s="110">
        <v>163460711.33000001</v>
      </c>
      <c r="E19" s="111">
        <f t="shared" si="0"/>
        <v>130.4</v>
      </c>
    </row>
    <row r="20" spans="1:5" ht="66" customHeight="1" x14ac:dyDescent="0.2">
      <c r="A20" s="106" t="s">
        <v>576</v>
      </c>
      <c r="B20" s="109" t="s">
        <v>256</v>
      </c>
      <c r="C20" s="113">
        <v>125398000</v>
      </c>
      <c r="D20" s="110">
        <v>163391185.72999999</v>
      </c>
      <c r="E20" s="111">
        <f t="shared" si="0"/>
        <v>130.30000000000001</v>
      </c>
    </row>
    <row r="21" spans="1:5" ht="103.5" customHeight="1" x14ac:dyDescent="0.2">
      <c r="A21" s="106" t="s">
        <v>257</v>
      </c>
      <c r="B21" s="109" t="s">
        <v>258</v>
      </c>
      <c r="C21" s="113"/>
      <c r="D21" s="110">
        <v>6805.14</v>
      </c>
      <c r="E21" s="111"/>
    </row>
    <row r="22" spans="1:5" ht="38.25" customHeight="1" x14ac:dyDescent="0.2">
      <c r="A22" s="106" t="s">
        <v>259</v>
      </c>
      <c r="B22" s="109" t="s">
        <v>260</v>
      </c>
      <c r="C22" s="110"/>
      <c r="D22" s="110">
        <v>60510.46</v>
      </c>
      <c r="E22" s="111"/>
    </row>
    <row r="23" spans="1:5" ht="76.5" x14ac:dyDescent="0.2">
      <c r="A23" s="106" t="s">
        <v>261</v>
      </c>
      <c r="B23" s="109" t="s">
        <v>262</v>
      </c>
      <c r="C23" s="110"/>
      <c r="D23" s="110">
        <v>2210</v>
      </c>
      <c r="E23" s="111"/>
    </row>
    <row r="24" spans="1:5" x14ac:dyDescent="0.2">
      <c r="A24" s="106" t="s">
        <v>407</v>
      </c>
      <c r="B24" s="109" t="s">
        <v>263</v>
      </c>
      <c r="C24" s="110">
        <v>5212000</v>
      </c>
      <c r="D24" s="110">
        <v>4146184.06</v>
      </c>
      <c r="E24" s="111">
        <f t="shared" si="0"/>
        <v>79.599999999999994</v>
      </c>
    </row>
    <row r="25" spans="1:5" ht="25.5" x14ac:dyDescent="0.2">
      <c r="A25" s="106" t="s">
        <v>523</v>
      </c>
      <c r="B25" s="109" t="s">
        <v>264</v>
      </c>
      <c r="C25" s="113">
        <v>5212000</v>
      </c>
      <c r="D25" s="110">
        <v>4079524.03</v>
      </c>
      <c r="E25" s="111">
        <f t="shared" si="0"/>
        <v>78.3</v>
      </c>
    </row>
    <row r="26" spans="1:5" ht="38.25" x14ac:dyDescent="0.2">
      <c r="A26" s="106" t="s">
        <v>524</v>
      </c>
      <c r="B26" s="109" t="s">
        <v>265</v>
      </c>
      <c r="C26" s="113"/>
      <c r="D26" s="110">
        <v>28335.03</v>
      </c>
      <c r="E26" s="111"/>
    </row>
    <row r="27" spans="1:5" ht="38.25" x14ac:dyDescent="0.2">
      <c r="A27" s="106" t="s">
        <v>525</v>
      </c>
      <c r="B27" s="109" t="s">
        <v>526</v>
      </c>
      <c r="C27" s="113"/>
      <c r="D27" s="110">
        <v>38325</v>
      </c>
      <c r="E27" s="111"/>
    </row>
    <row r="28" spans="1:5" x14ac:dyDescent="0.2">
      <c r="A28" s="106" t="s">
        <v>408</v>
      </c>
      <c r="B28" s="109" t="s">
        <v>266</v>
      </c>
      <c r="C28" s="110">
        <v>19718000</v>
      </c>
      <c r="D28" s="110">
        <v>11136952.130000001</v>
      </c>
      <c r="E28" s="111">
        <f t="shared" si="0"/>
        <v>56.5</v>
      </c>
    </row>
    <row r="29" spans="1:5" x14ac:dyDescent="0.2">
      <c r="A29" s="106" t="s">
        <v>580</v>
      </c>
      <c r="B29" s="109" t="s">
        <v>527</v>
      </c>
      <c r="C29" s="110"/>
      <c r="D29" s="110">
        <v>12.37</v>
      </c>
      <c r="E29" s="111"/>
    </row>
    <row r="30" spans="1:5" ht="38.25" x14ac:dyDescent="0.2">
      <c r="A30" s="106" t="s">
        <v>412</v>
      </c>
      <c r="B30" s="114" t="s">
        <v>267</v>
      </c>
      <c r="C30" s="113"/>
      <c r="D30" s="110">
        <v>12.37</v>
      </c>
      <c r="E30" s="111"/>
    </row>
    <row r="31" spans="1:5" x14ac:dyDescent="0.2">
      <c r="A31" s="106" t="s">
        <v>581</v>
      </c>
      <c r="B31" s="109" t="s">
        <v>268</v>
      </c>
      <c r="C31" s="110">
        <v>19487000</v>
      </c>
      <c r="D31" s="110">
        <v>11091554.83</v>
      </c>
      <c r="E31" s="111">
        <f t="shared" si="0"/>
        <v>56.9</v>
      </c>
    </row>
    <row r="32" spans="1:5" ht="25.5" x14ac:dyDescent="0.2">
      <c r="A32" s="106" t="s">
        <v>269</v>
      </c>
      <c r="B32" s="109" t="s">
        <v>270</v>
      </c>
      <c r="C32" s="113">
        <v>19487000</v>
      </c>
      <c r="D32" s="113">
        <v>11091554.83</v>
      </c>
      <c r="E32" s="111">
        <f t="shared" si="0"/>
        <v>56.9</v>
      </c>
    </row>
    <row r="33" spans="1:5" x14ac:dyDescent="0.2">
      <c r="A33" s="106" t="s">
        <v>528</v>
      </c>
      <c r="B33" s="109" t="s">
        <v>271</v>
      </c>
      <c r="C33" s="113">
        <v>231000</v>
      </c>
      <c r="D33" s="113">
        <v>45384.93</v>
      </c>
      <c r="E33" s="111">
        <f t="shared" si="0"/>
        <v>19.600000000000001</v>
      </c>
    </row>
    <row r="34" spans="1:5" ht="63.75" x14ac:dyDescent="0.2">
      <c r="A34" s="106" t="s">
        <v>272</v>
      </c>
      <c r="B34" s="109" t="s">
        <v>273</v>
      </c>
      <c r="C34" s="113"/>
      <c r="D34" s="113">
        <v>40386.879999999997</v>
      </c>
      <c r="E34" s="111"/>
    </row>
    <row r="35" spans="1:5" ht="63.75" x14ac:dyDescent="0.2">
      <c r="A35" s="106" t="s">
        <v>529</v>
      </c>
      <c r="B35" s="109" t="s">
        <v>274</v>
      </c>
      <c r="C35" s="113">
        <v>231000</v>
      </c>
      <c r="D35" s="113">
        <v>4998.05</v>
      </c>
      <c r="E35" s="111">
        <f t="shared" si="0"/>
        <v>2.2000000000000002</v>
      </c>
    </row>
    <row r="36" spans="1:5" x14ac:dyDescent="0.2">
      <c r="A36" s="106" t="s">
        <v>275</v>
      </c>
      <c r="B36" s="109" t="s">
        <v>276</v>
      </c>
      <c r="C36" s="110">
        <v>965000</v>
      </c>
      <c r="D36" s="110">
        <v>1450334.88</v>
      </c>
      <c r="E36" s="111">
        <f t="shared" si="0"/>
        <v>150.30000000000001</v>
      </c>
    </row>
    <row r="37" spans="1:5" ht="25.5" x14ac:dyDescent="0.2">
      <c r="A37" s="106" t="s">
        <v>277</v>
      </c>
      <c r="B37" s="109" t="s">
        <v>278</v>
      </c>
      <c r="C37" s="110">
        <v>964000</v>
      </c>
      <c r="D37" s="110">
        <v>1450334.88</v>
      </c>
      <c r="E37" s="111">
        <f t="shared" si="0"/>
        <v>150.4</v>
      </c>
    </row>
    <row r="38" spans="1:5" ht="38.25" x14ac:dyDescent="0.2">
      <c r="A38" s="106" t="s">
        <v>530</v>
      </c>
      <c r="B38" s="109" t="s">
        <v>279</v>
      </c>
      <c r="C38" s="113">
        <v>964000</v>
      </c>
      <c r="D38" s="113">
        <v>1450334.88</v>
      </c>
      <c r="E38" s="111">
        <f t="shared" si="0"/>
        <v>150.4</v>
      </c>
    </row>
    <row r="39" spans="1:5" ht="38.25" x14ac:dyDescent="0.2">
      <c r="A39" s="106" t="s">
        <v>582</v>
      </c>
      <c r="B39" s="109" t="s">
        <v>280</v>
      </c>
      <c r="C39" s="113">
        <v>1000</v>
      </c>
      <c r="D39" s="113"/>
      <c r="E39" s="111"/>
    </row>
    <row r="40" spans="1:5" ht="63.75" x14ac:dyDescent="0.2">
      <c r="A40" s="106" t="s">
        <v>281</v>
      </c>
      <c r="B40" s="109" t="s">
        <v>280</v>
      </c>
      <c r="C40" s="113">
        <v>1000</v>
      </c>
      <c r="D40" s="113"/>
      <c r="E40" s="111"/>
    </row>
    <row r="41" spans="1:5" ht="38.25" x14ac:dyDescent="0.2">
      <c r="A41" s="106" t="s">
        <v>405</v>
      </c>
      <c r="B41" s="109" t="s">
        <v>282</v>
      </c>
      <c r="C41" s="110"/>
      <c r="D41" s="110">
        <v>193321.68</v>
      </c>
      <c r="E41" s="111"/>
    </row>
    <row r="42" spans="1:5" ht="38.25" x14ac:dyDescent="0.2">
      <c r="A42" s="120" t="s">
        <v>283</v>
      </c>
      <c r="B42" s="109" t="s">
        <v>284</v>
      </c>
      <c r="C42" s="113"/>
      <c r="D42" s="110">
        <v>13638.36</v>
      </c>
      <c r="E42" s="111"/>
    </row>
    <row r="43" spans="1:5" x14ac:dyDescent="0.2">
      <c r="A43" s="120" t="s">
        <v>137</v>
      </c>
      <c r="B43" s="109" t="s">
        <v>285</v>
      </c>
      <c r="C43" s="110"/>
      <c r="D43" s="110">
        <v>26707.9</v>
      </c>
      <c r="E43" s="111"/>
    </row>
    <row r="44" spans="1:5" x14ac:dyDescent="0.2">
      <c r="A44" s="120" t="s">
        <v>286</v>
      </c>
      <c r="B44" s="109" t="s">
        <v>531</v>
      </c>
      <c r="C44" s="113"/>
      <c r="D44" s="113">
        <v>26707.9</v>
      </c>
      <c r="E44" s="111"/>
    </row>
    <row r="45" spans="1:5" x14ac:dyDescent="0.2">
      <c r="A45" s="120" t="s">
        <v>532</v>
      </c>
      <c r="B45" s="109" t="s">
        <v>533</v>
      </c>
      <c r="C45" s="113"/>
      <c r="D45" s="113">
        <v>5761.38</v>
      </c>
      <c r="E45" s="111"/>
    </row>
    <row r="46" spans="1:5" ht="25.5" x14ac:dyDescent="0.2">
      <c r="A46" s="120" t="s">
        <v>287</v>
      </c>
      <c r="B46" s="109" t="s">
        <v>288</v>
      </c>
      <c r="C46" s="113"/>
      <c r="D46" s="113">
        <v>92678.66</v>
      </c>
      <c r="E46" s="111"/>
    </row>
    <row r="47" spans="1:5" x14ac:dyDescent="0.2">
      <c r="A47" s="120" t="s">
        <v>289</v>
      </c>
      <c r="B47" s="109" t="s">
        <v>534</v>
      </c>
      <c r="C47" s="113"/>
      <c r="D47" s="113"/>
      <c r="E47" s="111"/>
    </row>
    <row r="48" spans="1:5" x14ac:dyDescent="0.2">
      <c r="A48" s="120" t="s">
        <v>535</v>
      </c>
      <c r="B48" s="109" t="s">
        <v>290</v>
      </c>
      <c r="C48" s="113"/>
      <c r="D48" s="113">
        <v>54535.38</v>
      </c>
      <c r="E48" s="111"/>
    </row>
    <row r="49" spans="1:5" ht="51" x14ac:dyDescent="0.2">
      <c r="A49" s="120" t="s">
        <v>291</v>
      </c>
      <c r="B49" s="109" t="s">
        <v>536</v>
      </c>
      <c r="C49" s="113"/>
      <c r="D49" s="113"/>
      <c r="E49" s="111"/>
    </row>
    <row r="50" spans="1:5" ht="25.5" x14ac:dyDescent="0.2">
      <c r="A50" s="120" t="s">
        <v>292</v>
      </c>
      <c r="B50" s="109" t="s">
        <v>293</v>
      </c>
      <c r="C50" s="113"/>
      <c r="D50" s="113">
        <v>54535.38</v>
      </c>
      <c r="E50" s="111"/>
    </row>
    <row r="51" spans="1:5" ht="38.25" x14ac:dyDescent="0.2">
      <c r="A51" s="106" t="s">
        <v>294</v>
      </c>
      <c r="B51" s="109" t="s">
        <v>295</v>
      </c>
      <c r="C51" s="110">
        <v>8424000</v>
      </c>
      <c r="D51" s="110">
        <v>6736998.2599999998</v>
      </c>
      <c r="E51" s="111">
        <f t="shared" si="0"/>
        <v>80</v>
      </c>
    </row>
    <row r="52" spans="1:5" ht="76.5" x14ac:dyDescent="0.2">
      <c r="A52" s="106" t="s">
        <v>406</v>
      </c>
      <c r="B52" s="109" t="s">
        <v>296</v>
      </c>
      <c r="C52" s="110">
        <v>2830000</v>
      </c>
      <c r="D52" s="110">
        <v>5130719.96</v>
      </c>
      <c r="E52" s="111">
        <f t="shared" si="0"/>
        <v>181.3</v>
      </c>
    </row>
    <row r="53" spans="1:5" ht="76.5" x14ac:dyDescent="0.2">
      <c r="A53" s="106" t="s">
        <v>297</v>
      </c>
      <c r="B53" s="109" t="s">
        <v>298</v>
      </c>
      <c r="C53" s="113">
        <v>1830000</v>
      </c>
      <c r="D53" s="113">
        <v>2143503.19</v>
      </c>
      <c r="E53" s="111">
        <f t="shared" si="0"/>
        <v>117.1</v>
      </c>
    </row>
    <row r="54" spans="1:5" ht="76.5" x14ac:dyDescent="0.2">
      <c r="A54" s="106" t="s">
        <v>299</v>
      </c>
      <c r="B54" s="109" t="s">
        <v>300</v>
      </c>
      <c r="C54" s="113">
        <v>1000000</v>
      </c>
      <c r="D54" s="113">
        <v>2987216.77</v>
      </c>
      <c r="E54" s="111">
        <f t="shared" si="0"/>
        <v>298.7</v>
      </c>
    </row>
    <row r="55" spans="1:5" ht="76.5" x14ac:dyDescent="0.2">
      <c r="A55" s="85" t="s">
        <v>537</v>
      </c>
      <c r="B55" s="114" t="s">
        <v>538</v>
      </c>
      <c r="C55" s="113">
        <v>5594000</v>
      </c>
      <c r="D55" s="113">
        <v>1606278.3</v>
      </c>
      <c r="E55" s="111">
        <f t="shared" si="0"/>
        <v>28.7</v>
      </c>
    </row>
    <row r="56" spans="1:5" ht="76.5" x14ac:dyDescent="0.2">
      <c r="A56" s="85" t="s">
        <v>301</v>
      </c>
      <c r="B56" s="114" t="s">
        <v>302</v>
      </c>
      <c r="C56" s="113">
        <v>5594000</v>
      </c>
      <c r="D56" s="113">
        <v>1606278.3</v>
      </c>
      <c r="E56" s="111">
        <f t="shared" si="0"/>
        <v>28.7</v>
      </c>
    </row>
    <row r="57" spans="1:5" ht="76.5" x14ac:dyDescent="0.2">
      <c r="A57" s="106" t="s">
        <v>303</v>
      </c>
      <c r="B57" s="109" t="s">
        <v>304</v>
      </c>
      <c r="C57" s="113">
        <v>5594000</v>
      </c>
      <c r="D57" s="113">
        <v>1606278.3</v>
      </c>
      <c r="E57" s="111">
        <f t="shared" si="0"/>
        <v>28.7</v>
      </c>
    </row>
    <row r="58" spans="1:5" ht="25.5" x14ac:dyDescent="0.2">
      <c r="A58" s="105" t="s">
        <v>305</v>
      </c>
      <c r="B58" s="109" t="s">
        <v>306</v>
      </c>
      <c r="C58" s="113">
        <v>2181000</v>
      </c>
      <c r="D58" s="113">
        <v>2981096.07</v>
      </c>
      <c r="E58" s="111">
        <f t="shared" si="0"/>
        <v>136.69999999999999</v>
      </c>
    </row>
    <row r="59" spans="1:5" x14ac:dyDescent="0.2">
      <c r="A59" s="106" t="s">
        <v>307</v>
      </c>
      <c r="B59" s="109" t="s">
        <v>308</v>
      </c>
      <c r="C59" s="113">
        <v>2181000</v>
      </c>
      <c r="D59" s="113">
        <v>2981096.07</v>
      </c>
      <c r="E59" s="111">
        <f t="shared" si="0"/>
        <v>136.69999999999999</v>
      </c>
    </row>
    <row r="60" spans="1:5" ht="25.5" x14ac:dyDescent="0.2">
      <c r="A60" s="106" t="s">
        <v>309</v>
      </c>
      <c r="B60" s="109" t="s">
        <v>310</v>
      </c>
      <c r="C60" s="113"/>
      <c r="D60" s="113">
        <v>158694.19</v>
      </c>
      <c r="E60" s="111"/>
    </row>
    <row r="61" spans="1:5" ht="25.5" x14ac:dyDescent="0.2">
      <c r="A61" s="106" t="s">
        <v>311</v>
      </c>
      <c r="B61" s="109" t="s">
        <v>312</v>
      </c>
      <c r="C61" s="113"/>
      <c r="D61" s="113">
        <v>224355.44</v>
      </c>
      <c r="E61" s="111"/>
    </row>
    <row r="62" spans="1:5" x14ac:dyDescent="0.2">
      <c r="A62" s="106" t="s">
        <v>313</v>
      </c>
      <c r="B62" s="109" t="s">
        <v>314</v>
      </c>
      <c r="C62" s="113"/>
      <c r="D62" s="113">
        <v>70662.41</v>
      </c>
      <c r="E62" s="111"/>
    </row>
    <row r="63" spans="1:5" x14ac:dyDescent="0.2">
      <c r="A63" s="106" t="s">
        <v>315</v>
      </c>
      <c r="B63" s="109" t="s">
        <v>316</v>
      </c>
      <c r="C63" s="113">
        <v>2181000</v>
      </c>
      <c r="D63" s="113">
        <v>2527384.0299999998</v>
      </c>
      <c r="E63" s="111">
        <f t="shared" si="0"/>
        <v>115.9</v>
      </c>
    </row>
    <row r="64" spans="1:5" ht="25.5" x14ac:dyDescent="0.2">
      <c r="A64" s="106" t="s">
        <v>317</v>
      </c>
      <c r="B64" s="109" t="s">
        <v>318</v>
      </c>
      <c r="C64" s="113"/>
      <c r="D64" s="113">
        <v>29712.799999999999</v>
      </c>
      <c r="E64" s="111"/>
    </row>
    <row r="65" spans="1:5" x14ac:dyDescent="0.2">
      <c r="A65" s="106" t="s">
        <v>319</v>
      </c>
      <c r="B65" s="109" t="s">
        <v>320</v>
      </c>
      <c r="C65" s="113"/>
      <c r="D65" s="113">
        <v>29712.799999999999</v>
      </c>
      <c r="E65" s="111"/>
    </row>
    <row r="66" spans="1:5" ht="25.5" x14ac:dyDescent="0.2">
      <c r="A66" s="106" t="s">
        <v>321</v>
      </c>
      <c r="B66" s="109" t="s">
        <v>322</v>
      </c>
      <c r="C66" s="113"/>
      <c r="D66" s="113">
        <v>29712.799999999999</v>
      </c>
      <c r="E66" s="111"/>
    </row>
    <row r="67" spans="1:5" ht="25.5" x14ac:dyDescent="0.2">
      <c r="A67" s="107" t="s">
        <v>762</v>
      </c>
      <c r="B67" s="109" t="s">
        <v>763</v>
      </c>
      <c r="C67" s="113"/>
      <c r="D67" s="113">
        <f>D68</f>
        <v>25392.53</v>
      </c>
      <c r="E67" s="111"/>
    </row>
    <row r="68" spans="1:5" ht="51" x14ac:dyDescent="0.2">
      <c r="A68" s="106" t="s">
        <v>323</v>
      </c>
      <c r="B68" s="109" t="s">
        <v>324</v>
      </c>
      <c r="C68" s="113"/>
      <c r="D68" s="113">
        <v>25392.53</v>
      </c>
      <c r="E68" s="111"/>
    </row>
    <row r="69" spans="1:5" ht="51" x14ac:dyDescent="0.2">
      <c r="A69" s="106" t="s">
        <v>325</v>
      </c>
      <c r="B69" s="109" t="s">
        <v>326</v>
      </c>
      <c r="C69" s="113"/>
      <c r="D69" s="113">
        <v>25392.53</v>
      </c>
      <c r="E69" s="111"/>
    </row>
    <row r="70" spans="1:5" x14ac:dyDescent="0.2">
      <c r="A70" s="106" t="s">
        <v>327</v>
      </c>
      <c r="B70" s="109" t="s">
        <v>328</v>
      </c>
      <c r="C70" s="110">
        <v>1739000</v>
      </c>
      <c r="D70" s="110">
        <v>851850.12</v>
      </c>
      <c r="E70" s="111">
        <f t="shared" si="0"/>
        <v>49</v>
      </c>
    </row>
    <row r="71" spans="1:5" ht="25.5" x14ac:dyDescent="0.2">
      <c r="A71" s="106" t="s">
        <v>329</v>
      </c>
      <c r="B71" s="109" t="s">
        <v>330</v>
      </c>
      <c r="C71" s="115">
        <v>30000</v>
      </c>
      <c r="D71" s="115">
        <v>19425</v>
      </c>
      <c r="E71" s="111">
        <f t="shared" si="0"/>
        <v>64.8</v>
      </c>
    </row>
    <row r="72" spans="1:5" ht="117.75" x14ac:dyDescent="0.2">
      <c r="A72" s="106" t="s">
        <v>539</v>
      </c>
      <c r="B72" s="109" t="s">
        <v>331</v>
      </c>
      <c r="C72" s="113">
        <v>30000</v>
      </c>
      <c r="D72" s="113">
        <v>16275</v>
      </c>
      <c r="E72" s="111">
        <f t="shared" si="0"/>
        <v>54.3</v>
      </c>
    </row>
    <row r="73" spans="1:5" ht="52.5" customHeight="1" x14ac:dyDescent="0.2">
      <c r="A73" s="106" t="s">
        <v>332</v>
      </c>
      <c r="B73" s="109" t="s">
        <v>333</v>
      </c>
      <c r="C73" s="113"/>
      <c r="D73" s="113">
        <v>3150</v>
      </c>
      <c r="E73" s="111"/>
    </row>
    <row r="74" spans="1:5" ht="51" x14ac:dyDescent="0.2">
      <c r="A74" s="106" t="s">
        <v>540</v>
      </c>
      <c r="B74" s="109" t="s">
        <v>334</v>
      </c>
      <c r="C74" s="113">
        <v>105000</v>
      </c>
      <c r="D74" s="113">
        <v>33000</v>
      </c>
      <c r="E74" s="111">
        <f t="shared" si="0"/>
        <v>31.4</v>
      </c>
    </row>
    <row r="75" spans="1:5" ht="51" x14ac:dyDescent="0.2">
      <c r="A75" s="106" t="s">
        <v>541</v>
      </c>
      <c r="B75" s="109" t="s">
        <v>335</v>
      </c>
      <c r="C75" s="113">
        <v>200000</v>
      </c>
      <c r="D75" s="113">
        <v>6000</v>
      </c>
      <c r="E75" s="111">
        <f t="shared" si="0"/>
        <v>3</v>
      </c>
    </row>
    <row r="76" spans="1:5" ht="89.25" x14ac:dyDescent="0.2">
      <c r="A76" s="85" t="s">
        <v>542</v>
      </c>
      <c r="B76" s="109" t="s">
        <v>336</v>
      </c>
      <c r="C76" s="113">
        <v>110000</v>
      </c>
      <c r="D76" s="113">
        <v>68100</v>
      </c>
      <c r="E76" s="111">
        <f t="shared" si="0"/>
        <v>61.9</v>
      </c>
    </row>
    <row r="77" spans="1:5" ht="25.5" x14ac:dyDescent="0.2">
      <c r="A77" s="106" t="s">
        <v>337</v>
      </c>
      <c r="B77" s="109" t="s">
        <v>338</v>
      </c>
      <c r="C77" s="113">
        <v>30000</v>
      </c>
      <c r="D77" s="113"/>
      <c r="E77" s="111"/>
    </row>
    <row r="78" spans="1:5" ht="25.5" x14ac:dyDescent="0.2">
      <c r="A78" s="106" t="s">
        <v>543</v>
      </c>
      <c r="B78" s="109" t="s">
        <v>339</v>
      </c>
      <c r="C78" s="113">
        <v>80000</v>
      </c>
      <c r="D78" s="113"/>
      <c r="E78" s="111"/>
    </row>
    <row r="79" spans="1:5" ht="25.5" x14ac:dyDescent="0.2">
      <c r="A79" s="106" t="s">
        <v>340</v>
      </c>
      <c r="B79" s="109" t="s">
        <v>544</v>
      </c>
      <c r="C79" s="113"/>
      <c r="D79" s="113">
        <v>68100</v>
      </c>
      <c r="E79" s="111"/>
    </row>
    <row r="80" spans="1:5" ht="51" x14ac:dyDescent="0.2">
      <c r="A80" s="106" t="s">
        <v>545</v>
      </c>
      <c r="B80" s="109" t="s">
        <v>341</v>
      </c>
      <c r="C80" s="113">
        <v>150000</v>
      </c>
      <c r="D80" s="113">
        <v>140400</v>
      </c>
      <c r="E80" s="111">
        <f t="shared" ref="E80:E139" si="1">D80/C80*100</f>
        <v>93.6</v>
      </c>
    </row>
    <row r="81" spans="1:5" ht="25.5" x14ac:dyDescent="0.2">
      <c r="A81" s="106" t="s">
        <v>546</v>
      </c>
      <c r="B81" s="109" t="s">
        <v>547</v>
      </c>
      <c r="C81" s="113"/>
      <c r="D81" s="113">
        <v>4700</v>
      </c>
      <c r="E81" s="111"/>
    </row>
    <row r="82" spans="1:5" ht="51" x14ac:dyDescent="0.2">
      <c r="A82" s="106" t="s">
        <v>548</v>
      </c>
      <c r="B82" s="109" t="s">
        <v>342</v>
      </c>
      <c r="C82" s="113">
        <v>60000</v>
      </c>
      <c r="D82" s="113"/>
      <c r="E82" s="111"/>
    </row>
    <row r="83" spans="1:5" ht="63.75" x14ac:dyDescent="0.2">
      <c r="A83" s="106" t="s">
        <v>549</v>
      </c>
      <c r="B83" s="109" t="s">
        <v>550</v>
      </c>
      <c r="C83" s="113"/>
      <c r="D83" s="113">
        <v>1000</v>
      </c>
      <c r="E83" s="111"/>
    </row>
    <row r="84" spans="1:5" ht="38.25" x14ac:dyDescent="0.2">
      <c r="A84" s="106" t="s">
        <v>551</v>
      </c>
      <c r="B84" s="109" t="s">
        <v>343</v>
      </c>
      <c r="C84" s="113">
        <v>1084000</v>
      </c>
      <c r="D84" s="113">
        <v>579225.12</v>
      </c>
      <c r="E84" s="111">
        <f t="shared" si="1"/>
        <v>53.4</v>
      </c>
    </row>
    <row r="85" spans="1:5" x14ac:dyDescent="0.2">
      <c r="A85" s="106" t="s">
        <v>414</v>
      </c>
      <c r="B85" s="109" t="s">
        <v>344</v>
      </c>
      <c r="C85" s="113"/>
      <c r="D85" s="113">
        <v>10095.27</v>
      </c>
      <c r="E85" s="111"/>
    </row>
    <row r="86" spans="1:5" x14ac:dyDescent="0.2">
      <c r="A86" s="106" t="s">
        <v>59</v>
      </c>
      <c r="B86" s="109" t="s">
        <v>345</v>
      </c>
      <c r="C86" s="113"/>
      <c r="D86" s="113">
        <v>10095.27</v>
      </c>
      <c r="E86" s="111"/>
    </row>
    <row r="87" spans="1:5" ht="25.5" x14ac:dyDescent="0.2">
      <c r="A87" s="106" t="s">
        <v>346</v>
      </c>
      <c r="B87" s="109" t="s">
        <v>347</v>
      </c>
      <c r="C87" s="113"/>
      <c r="D87" s="113">
        <v>10095.27</v>
      </c>
      <c r="E87" s="111"/>
    </row>
    <row r="88" spans="1:5" x14ac:dyDescent="0.2">
      <c r="A88" s="106" t="s">
        <v>348</v>
      </c>
      <c r="B88" s="109" t="s">
        <v>349</v>
      </c>
      <c r="C88" s="110">
        <f>325233920+183000</f>
        <v>325416920</v>
      </c>
      <c r="D88" s="110">
        <v>320736652.85000002</v>
      </c>
      <c r="E88" s="111">
        <f t="shared" si="1"/>
        <v>98.6</v>
      </c>
    </row>
    <row r="89" spans="1:5" ht="38.25" x14ac:dyDescent="0.2">
      <c r="A89" s="106" t="s">
        <v>350</v>
      </c>
      <c r="B89" s="109" t="s">
        <v>756</v>
      </c>
      <c r="C89" s="110">
        <f>324340920+183000</f>
        <v>324523920</v>
      </c>
      <c r="D89" s="110">
        <v>321093331.94999999</v>
      </c>
      <c r="E89" s="111">
        <f t="shared" si="1"/>
        <v>98.9</v>
      </c>
    </row>
    <row r="90" spans="1:5" ht="25.5" x14ac:dyDescent="0.2">
      <c r="A90" s="106" t="s">
        <v>352</v>
      </c>
      <c r="B90" s="109" t="s">
        <v>353</v>
      </c>
      <c r="C90" s="113">
        <v>96460320</v>
      </c>
      <c r="D90" s="113">
        <v>96460320</v>
      </c>
      <c r="E90" s="111">
        <f t="shared" si="1"/>
        <v>100</v>
      </c>
    </row>
    <row r="91" spans="1:5" ht="25.5" x14ac:dyDescent="0.2">
      <c r="A91" s="106" t="s">
        <v>354</v>
      </c>
      <c r="B91" s="109" t="s">
        <v>754</v>
      </c>
      <c r="C91" s="113">
        <v>69304000</v>
      </c>
      <c r="D91" s="113">
        <v>69304000</v>
      </c>
      <c r="E91" s="111">
        <f t="shared" si="1"/>
        <v>100</v>
      </c>
    </row>
    <row r="92" spans="1:5" ht="25.5" x14ac:dyDescent="0.2">
      <c r="A92" s="106" t="s">
        <v>552</v>
      </c>
      <c r="B92" s="109" t="s">
        <v>755</v>
      </c>
      <c r="C92" s="113">
        <v>27156320</v>
      </c>
      <c r="D92" s="113">
        <v>27156320</v>
      </c>
      <c r="E92" s="111">
        <f t="shared" si="1"/>
        <v>100</v>
      </c>
    </row>
    <row r="93" spans="1:5" ht="25.5" x14ac:dyDescent="0.2">
      <c r="A93" s="106" t="s">
        <v>553</v>
      </c>
      <c r="B93" s="109" t="s">
        <v>355</v>
      </c>
      <c r="C93" s="113">
        <v>76254900</v>
      </c>
      <c r="D93" s="113">
        <v>73657199.400000006</v>
      </c>
      <c r="E93" s="111">
        <f t="shared" si="1"/>
        <v>96.6</v>
      </c>
    </row>
    <row r="94" spans="1:5" ht="51" x14ac:dyDescent="0.2">
      <c r="A94" s="106" t="s">
        <v>554</v>
      </c>
      <c r="B94" s="112" t="s">
        <v>555</v>
      </c>
      <c r="C94" s="113">
        <v>5026000</v>
      </c>
      <c r="D94" s="113">
        <v>4630694.4000000004</v>
      </c>
      <c r="E94" s="111">
        <f t="shared" si="1"/>
        <v>92.1</v>
      </c>
    </row>
    <row r="95" spans="1:5" ht="38.25" x14ac:dyDescent="0.2">
      <c r="A95" s="106" t="s">
        <v>556</v>
      </c>
      <c r="B95" s="112" t="s">
        <v>757</v>
      </c>
      <c r="C95" s="113">
        <v>5026000</v>
      </c>
      <c r="D95" s="113">
        <v>4630694.4000000004</v>
      </c>
      <c r="E95" s="111">
        <f t="shared" si="1"/>
        <v>92.1</v>
      </c>
    </row>
    <row r="96" spans="1:5" ht="25.5" x14ac:dyDescent="0.2">
      <c r="A96" s="106" t="s">
        <v>557</v>
      </c>
      <c r="B96" s="112" t="s">
        <v>558</v>
      </c>
      <c r="C96" s="116">
        <v>2500000</v>
      </c>
      <c r="D96" s="110">
        <v>2500000</v>
      </c>
      <c r="E96" s="111">
        <f t="shared" si="1"/>
        <v>100</v>
      </c>
    </row>
    <row r="97" spans="1:5" ht="25.5" x14ac:dyDescent="0.2">
      <c r="A97" s="106" t="s">
        <v>559</v>
      </c>
      <c r="B97" s="112" t="s">
        <v>758</v>
      </c>
      <c r="C97" s="110">
        <v>2500000</v>
      </c>
      <c r="D97" s="110">
        <v>2500000</v>
      </c>
      <c r="E97" s="111">
        <f t="shared" si="1"/>
        <v>100</v>
      </c>
    </row>
    <row r="98" spans="1:5" x14ac:dyDescent="0.2">
      <c r="A98" s="106" t="s">
        <v>560</v>
      </c>
      <c r="B98" s="112" t="s">
        <v>561</v>
      </c>
      <c r="C98" s="117">
        <v>68728900</v>
      </c>
      <c r="D98" s="117">
        <v>66526505</v>
      </c>
      <c r="E98" s="111">
        <f t="shared" si="1"/>
        <v>96.8</v>
      </c>
    </row>
    <row r="99" spans="1:5" x14ac:dyDescent="0.2">
      <c r="A99" s="106" t="s">
        <v>562</v>
      </c>
      <c r="B99" s="112" t="s">
        <v>356</v>
      </c>
      <c r="C99" s="117">
        <v>68728900</v>
      </c>
      <c r="D99" s="117">
        <v>66526505</v>
      </c>
      <c r="E99" s="111">
        <f t="shared" si="1"/>
        <v>96.8</v>
      </c>
    </row>
    <row r="100" spans="1:5" ht="64.5" customHeight="1" x14ac:dyDescent="0.2">
      <c r="A100" s="106" t="s">
        <v>357</v>
      </c>
      <c r="B100" s="112" t="s">
        <v>759</v>
      </c>
      <c r="C100" s="113">
        <v>28438000</v>
      </c>
      <c r="D100" s="113">
        <v>28438000</v>
      </c>
      <c r="E100" s="111">
        <f t="shared" si="1"/>
        <v>100</v>
      </c>
    </row>
    <row r="101" spans="1:5" ht="76.5" x14ac:dyDescent="0.2">
      <c r="A101" s="106" t="s">
        <v>358</v>
      </c>
      <c r="B101" s="112" t="s">
        <v>356</v>
      </c>
      <c r="C101" s="113">
        <v>29281000</v>
      </c>
      <c r="D101" s="113">
        <v>29281000</v>
      </c>
      <c r="E101" s="111">
        <f t="shared" si="1"/>
        <v>100</v>
      </c>
    </row>
    <row r="102" spans="1:5" ht="51.75" customHeight="1" x14ac:dyDescent="0.2">
      <c r="A102" s="106" t="s">
        <v>563</v>
      </c>
      <c r="B102" s="112" t="s">
        <v>356</v>
      </c>
      <c r="C102" s="113">
        <v>76000</v>
      </c>
      <c r="D102" s="113">
        <v>76000</v>
      </c>
      <c r="E102" s="111">
        <f t="shared" si="1"/>
        <v>100</v>
      </c>
    </row>
    <row r="103" spans="1:5" ht="51" x14ac:dyDescent="0.2">
      <c r="A103" s="106" t="s">
        <v>564</v>
      </c>
      <c r="B103" s="112" t="s">
        <v>356</v>
      </c>
      <c r="C103" s="113">
        <v>5000000</v>
      </c>
      <c r="D103" s="113">
        <v>5000000</v>
      </c>
      <c r="E103" s="111">
        <f t="shared" si="1"/>
        <v>100</v>
      </c>
    </row>
    <row r="104" spans="1:5" ht="51" x14ac:dyDescent="0.2">
      <c r="A104" s="106" t="s">
        <v>565</v>
      </c>
      <c r="B104" s="112" t="s">
        <v>356</v>
      </c>
      <c r="C104" s="113">
        <v>833900</v>
      </c>
      <c r="D104" s="113">
        <v>831505</v>
      </c>
      <c r="E104" s="111">
        <f t="shared" si="1"/>
        <v>99.7</v>
      </c>
    </row>
    <row r="105" spans="1:5" ht="51" x14ac:dyDescent="0.2">
      <c r="A105" s="106" t="s">
        <v>583</v>
      </c>
      <c r="B105" s="112" t="s">
        <v>356</v>
      </c>
      <c r="C105" s="113">
        <v>2200000</v>
      </c>
      <c r="D105" s="113"/>
      <c r="E105" s="111"/>
    </row>
    <row r="106" spans="1:5" ht="53.25" customHeight="1" x14ac:dyDescent="0.2">
      <c r="A106" s="106" t="s">
        <v>584</v>
      </c>
      <c r="B106" s="112" t="s">
        <v>356</v>
      </c>
      <c r="C106" s="113">
        <v>2900000</v>
      </c>
      <c r="D106" s="113">
        <v>2900000</v>
      </c>
      <c r="E106" s="111">
        <f t="shared" si="1"/>
        <v>100</v>
      </c>
    </row>
    <row r="107" spans="1:5" ht="25.5" x14ac:dyDescent="0.2">
      <c r="A107" s="106" t="s">
        <v>359</v>
      </c>
      <c r="B107" s="112" t="s">
        <v>360</v>
      </c>
      <c r="C107" s="110">
        <v>79653000</v>
      </c>
      <c r="D107" s="110">
        <v>79313468.319999993</v>
      </c>
      <c r="E107" s="111">
        <f t="shared" si="1"/>
        <v>99.6</v>
      </c>
    </row>
    <row r="108" spans="1:5" ht="25.5" x14ac:dyDescent="0.2">
      <c r="A108" s="106" t="s">
        <v>361</v>
      </c>
      <c r="B108" s="109" t="s">
        <v>362</v>
      </c>
      <c r="C108" s="110">
        <v>912100</v>
      </c>
      <c r="D108" s="110">
        <v>912100</v>
      </c>
      <c r="E108" s="111">
        <f t="shared" si="1"/>
        <v>100</v>
      </c>
    </row>
    <row r="109" spans="1:5" ht="38.25" x14ac:dyDescent="0.2">
      <c r="A109" s="106" t="s">
        <v>363</v>
      </c>
      <c r="B109" s="109" t="s">
        <v>364</v>
      </c>
      <c r="C109" s="113">
        <v>912100</v>
      </c>
      <c r="D109" s="113">
        <v>912100</v>
      </c>
      <c r="E109" s="111">
        <f t="shared" si="1"/>
        <v>100</v>
      </c>
    </row>
    <row r="110" spans="1:5" ht="38.25" x14ac:dyDescent="0.2">
      <c r="A110" s="106" t="s">
        <v>365</v>
      </c>
      <c r="B110" s="112" t="s">
        <v>366</v>
      </c>
      <c r="C110" s="113">
        <v>856000</v>
      </c>
      <c r="D110" s="113">
        <v>856000</v>
      </c>
      <c r="E110" s="111">
        <f t="shared" si="1"/>
        <v>100</v>
      </c>
    </row>
    <row r="111" spans="1:5" ht="38.25" x14ac:dyDescent="0.2">
      <c r="A111" s="106" t="s">
        <v>415</v>
      </c>
      <c r="B111" s="112" t="s">
        <v>367</v>
      </c>
      <c r="C111" s="113">
        <v>856000</v>
      </c>
      <c r="D111" s="113">
        <v>856000</v>
      </c>
      <c r="E111" s="111">
        <f t="shared" si="1"/>
        <v>100</v>
      </c>
    </row>
    <row r="112" spans="1:5" ht="38.25" x14ac:dyDescent="0.2">
      <c r="A112" s="85" t="s">
        <v>368</v>
      </c>
      <c r="B112" s="112" t="s">
        <v>369</v>
      </c>
      <c r="C112" s="113">
        <v>77884900</v>
      </c>
      <c r="D112" s="113">
        <v>77545368.319999993</v>
      </c>
      <c r="E112" s="111">
        <f t="shared" si="1"/>
        <v>99.6</v>
      </c>
    </row>
    <row r="113" spans="1:5" ht="38.25" x14ac:dyDescent="0.2">
      <c r="A113" s="106" t="s">
        <v>370</v>
      </c>
      <c r="B113" s="112" t="s">
        <v>371</v>
      </c>
      <c r="C113" s="110">
        <v>77884900</v>
      </c>
      <c r="D113" s="110">
        <v>77545368.319999993</v>
      </c>
      <c r="E113" s="111">
        <f t="shared" si="1"/>
        <v>99.6</v>
      </c>
    </row>
    <row r="114" spans="1:5" ht="51" x14ac:dyDescent="0.2">
      <c r="A114" s="106" t="s">
        <v>566</v>
      </c>
      <c r="B114" s="112" t="s">
        <v>371</v>
      </c>
      <c r="C114" s="113">
        <v>3277000</v>
      </c>
      <c r="D114" s="110">
        <v>3277000</v>
      </c>
      <c r="E114" s="111">
        <f t="shared" si="1"/>
        <v>100</v>
      </c>
    </row>
    <row r="115" spans="1:5" ht="38.25" x14ac:dyDescent="0.2">
      <c r="A115" s="106" t="s">
        <v>567</v>
      </c>
      <c r="B115" s="112" t="s">
        <v>371</v>
      </c>
      <c r="C115" s="113">
        <v>62365400</v>
      </c>
      <c r="D115" s="110">
        <v>62365400</v>
      </c>
      <c r="E115" s="111">
        <f t="shared" si="1"/>
        <v>100</v>
      </c>
    </row>
    <row r="116" spans="1:5" ht="63.75" x14ac:dyDescent="0.2">
      <c r="A116" s="106" t="s">
        <v>372</v>
      </c>
      <c r="B116" s="112" t="s">
        <v>371</v>
      </c>
      <c r="C116" s="113">
        <v>1323100</v>
      </c>
      <c r="D116" s="110">
        <v>1243300</v>
      </c>
      <c r="E116" s="111">
        <f t="shared" si="1"/>
        <v>94</v>
      </c>
    </row>
    <row r="117" spans="1:5" ht="63.75" x14ac:dyDescent="0.2">
      <c r="A117" s="106" t="s">
        <v>373</v>
      </c>
      <c r="B117" s="112" t="s">
        <v>371</v>
      </c>
      <c r="C117" s="113">
        <v>4410000</v>
      </c>
      <c r="D117" s="110">
        <v>4403600</v>
      </c>
      <c r="E117" s="111">
        <f t="shared" si="1"/>
        <v>99.9</v>
      </c>
    </row>
    <row r="118" spans="1:5" ht="127.5" x14ac:dyDescent="0.2">
      <c r="A118" s="106" t="s">
        <v>374</v>
      </c>
      <c r="B118" s="112" t="s">
        <v>371</v>
      </c>
      <c r="C118" s="113">
        <v>1212300</v>
      </c>
      <c r="D118" s="110">
        <v>968100</v>
      </c>
      <c r="E118" s="111">
        <f t="shared" si="1"/>
        <v>79.900000000000006</v>
      </c>
    </row>
    <row r="119" spans="1:5" ht="51" x14ac:dyDescent="0.2">
      <c r="A119" s="106" t="s">
        <v>568</v>
      </c>
      <c r="B119" s="112" t="s">
        <v>371</v>
      </c>
      <c r="C119" s="113">
        <v>1499900</v>
      </c>
      <c r="D119" s="110">
        <v>1499900</v>
      </c>
      <c r="E119" s="111">
        <f t="shared" si="1"/>
        <v>100</v>
      </c>
    </row>
    <row r="120" spans="1:5" ht="51" x14ac:dyDescent="0.2">
      <c r="A120" s="106" t="s">
        <v>375</v>
      </c>
      <c r="B120" s="112" t="s">
        <v>371</v>
      </c>
      <c r="C120" s="113">
        <v>1320000</v>
      </c>
      <c r="D120" s="110">
        <v>1320000</v>
      </c>
      <c r="E120" s="111">
        <f t="shared" si="1"/>
        <v>100</v>
      </c>
    </row>
    <row r="121" spans="1:5" ht="51" x14ac:dyDescent="0.2">
      <c r="A121" s="106" t="s">
        <v>569</v>
      </c>
      <c r="B121" s="112" t="s">
        <v>371</v>
      </c>
      <c r="C121" s="113">
        <v>2348800</v>
      </c>
      <c r="D121" s="113">
        <v>2339668.3199999998</v>
      </c>
      <c r="E121" s="111">
        <f t="shared" si="1"/>
        <v>99.6</v>
      </c>
    </row>
    <row r="122" spans="1:5" ht="51" x14ac:dyDescent="0.2">
      <c r="A122" s="106" t="s">
        <v>376</v>
      </c>
      <c r="B122" s="112" t="s">
        <v>371</v>
      </c>
      <c r="C122" s="110">
        <v>1851500</v>
      </c>
      <c r="D122" s="110">
        <v>1851500</v>
      </c>
      <c r="E122" s="111">
        <f t="shared" si="1"/>
        <v>100</v>
      </c>
    </row>
    <row r="123" spans="1:5" ht="114.75" x14ac:dyDescent="0.2">
      <c r="A123" s="106" t="s">
        <v>377</v>
      </c>
      <c r="B123" s="112" t="s">
        <v>371</v>
      </c>
      <c r="C123" s="110">
        <v>497300</v>
      </c>
      <c r="D123" s="110">
        <v>488168.32</v>
      </c>
      <c r="E123" s="111">
        <f t="shared" si="1"/>
        <v>98.2</v>
      </c>
    </row>
    <row r="124" spans="1:5" ht="51" x14ac:dyDescent="0.2">
      <c r="A124" s="106" t="s">
        <v>378</v>
      </c>
      <c r="B124" s="112" t="s">
        <v>371</v>
      </c>
      <c r="C124" s="110">
        <v>128400</v>
      </c>
      <c r="D124" s="110">
        <v>128400</v>
      </c>
      <c r="E124" s="111">
        <f t="shared" si="1"/>
        <v>100</v>
      </c>
    </row>
    <row r="125" spans="1:5" x14ac:dyDescent="0.2">
      <c r="A125" s="106" t="s">
        <v>379</v>
      </c>
      <c r="B125" s="112" t="s">
        <v>380</v>
      </c>
      <c r="C125" s="110">
        <f>71972700+183000</f>
        <v>72155700</v>
      </c>
      <c r="D125" s="110">
        <v>71662344.230000004</v>
      </c>
      <c r="E125" s="111">
        <f t="shared" si="1"/>
        <v>99.3</v>
      </c>
    </row>
    <row r="126" spans="1:5" ht="51" x14ac:dyDescent="0.2">
      <c r="A126" s="106" t="s">
        <v>381</v>
      </c>
      <c r="B126" s="112" t="s">
        <v>382</v>
      </c>
      <c r="C126" s="116">
        <v>39490000</v>
      </c>
      <c r="D126" s="116">
        <v>39489447</v>
      </c>
      <c r="E126" s="111">
        <f t="shared" si="1"/>
        <v>100</v>
      </c>
    </row>
    <row r="127" spans="1:5" ht="51" x14ac:dyDescent="0.2">
      <c r="A127" s="106" t="s">
        <v>383</v>
      </c>
      <c r="B127" s="112" t="s">
        <v>384</v>
      </c>
      <c r="C127" s="110">
        <v>39490000</v>
      </c>
      <c r="D127" s="113">
        <v>39489447</v>
      </c>
      <c r="E127" s="111">
        <f t="shared" si="1"/>
        <v>100</v>
      </c>
    </row>
    <row r="128" spans="1:5" ht="51" x14ac:dyDescent="0.2">
      <c r="A128" s="106" t="s">
        <v>385</v>
      </c>
      <c r="B128" s="112" t="s">
        <v>386</v>
      </c>
      <c r="C128" s="116">
        <f>C129</f>
        <v>8666100</v>
      </c>
      <c r="D128" s="116">
        <v>8214597.2300000004</v>
      </c>
      <c r="E128" s="111">
        <f t="shared" si="1"/>
        <v>94.8</v>
      </c>
    </row>
    <row r="129" spans="1:5" ht="63.75" x14ac:dyDescent="0.2">
      <c r="A129" s="106" t="s">
        <v>570</v>
      </c>
      <c r="B129" s="109" t="s">
        <v>387</v>
      </c>
      <c r="C129" s="116">
        <f>8483100+183000</f>
        <v>8666100</v>
      </c>
      <c r="D129" s="116">
        <v>8214597.2300000004</v>
      </c>
      <c r="E129" s="111">
        <f t="shared" si="1"/>
        <v>94.8</v>
      </c>
    </row>
    <row r="130" spans="1:5" x14ac:dyDescent="0.2">
      <c r="A130" s="108" t="s">
        <v>388</v>
      </c>
      <c r="B130" s="118" t="s">
        <v>387</v>
      </c>
      <c r="C130" s="119">
        <v>325200</v>
      </c>
      <c r="D130" s="119">
        <v>56697.23</v>
      </c>
      <c r="E130" s="111">
        <f t="shared" si="1"/>
        <v>17.399999999999999</v>
      </c>
    </row>
    <row r="131" spans="1:5" ht="38.25" x14ac:dyDescent="0.2">
      <c r="A131" s="106" t="s">
        <v>392</v>
      </c>
      <c r="B131" s="109" t="s">
        <v>387</v>
      </c>
      <c r="C131" s="110">
        <v>75200</v>
      </c>
      <c r="D131" s="110">
        <v>56697.23</v>
      </c>
      <c r="E131" s="111">
        <f t="shared" si="1"/>
        <v>75.400000000000006</v>
      </c>
    </row>
    <row r="132" spans="1:5" ht="38.25" x14ac:dyDescent="0.2">
      <c r="A132" s="106" t="s">
        <v>393</v>
      </c>
      <c r="B132" s="109" t="s">
        <v>387</v>
      </c>
      <c r="C132" s="110">
        <v>250000</v>
      </c>
      <c r="D132" s="151"/>
      <c r="E132" s="151"/>
    </row>
    <row r="133" spans="1:5" ht="25.5" x14ac:dyDescent="0.2">
      <c r="A133" s="106" t="s">
        <v>389</v>
      </c>
      <c r="B133" s="109" t="s">
        <v>387</v>
      </c>
      <c r="C133" s="116">
        <v>5364400</v>
      </c>
      <c r="D133" s="116">
        <v>5364400</v>
      </c>
      <c r="E133" s="111">
        <f t="shared" si="1"/>
        <v>100</v>
      </c>
    </row>
    <row r="134" spans="1:5" ht="38.25" x14ac:dyDescent="0.2">
      <c r="A134" s="106" t="s">
        <v>390</v>
      </c>
      <c r="B134" s="109" t="s">
        <v>387</v>
      </c>
      <c r="C134" s="110">
        <v>4858500</v>
      </c>
      <c r="D134" s="110">
        <v>4858500</v>
      </c>
      <c r="E134" s="111">
        <f t="shared" si="1"/>
        <v>100</v>
      </c>
    </row>
    <row r="135" spans="1:5" ht="51" x14ac:dyDescent="0.2">
      <c r="A135" s="106" t="s">
        <v>391</v>
      </c>
      <c r="B135" s="109" t="s">
        <v>387</v>
      </c>
      <c r="C135" s="110">
        <v>487900</v>
      </c>
      <c r="D135" s="110">
        <v>487900</v>
      </c>
      <c r="E135" s="111">
        <f t="shared" si="1"/>
        <v>100</v>
      </c>
    </row>
    <row r="136" spans="1:5" ht="38.25" x14ac:dyDescent="0.2">
      <c r="A136" s="106" t="s">
        <v>571</v>
      </c>
      <c r="B136" s="109" t="s">
        <v>387</v>
      </c>
      <c r="C136" s="110">
        <v>18000</v>
      </c>
      <c r="D136" s="110">
        <v>18000</v>
      </c>
      <c r="E136" s="111">
        <f t="shared" si="1"/>
        <v>100</v>
      </c>
    </row>
    <row r="137" spans="1:5" ht="25.5" x14ac:dyDescent="0.2">
      <c r="A137" s="106" t="s">
        <v>394</v>
      </c>
      <c r="B137" s="109" t="s">
        <v>387</v>
      </c>
      <c r="C137" s="116">
        <v>100000</v>
      </c>
      <c r="D137" s="116">
        <v>100000</v>
      </c>
      <c r="E137" s="111">
        <f t="shared" si="1"/>
        <v>100</v>
      </c>
    </row>
    <row r="138" spans="1:5" ht="51" x14ac:dyDescent="0.2">
      <c r="A138" s="106" t="s">
        <v>391</v>
      </c>
      <c r="B138" s="109" t="s">
        <v>387</v>
      </c>
      <c r="C138" s="110">
        <v>100000</v>
      </c>
      <c r="D138" s="110">
        <v>100000</v>
      </c>
      <c r="E138" s="111">
        <f t="shared" si="1"/>
        <v>100</v>
      </c>
    </row>
    <row r="139" spans="1:5" ht="25.5" x14ac:dyDescent="0.2">
      <c r="A139" s="106" t="s">
        <v>395</v>
      </c>
      <c r="B139" s="109" t="s">
        <v>387</v>
      </c>
      <c r="C139" s="116">
        <f>SUM(C140:C146)</f>
        <v>2876500</v>
      </c>
      <c r="D139" s="116">
        <f>SUM(D140:D146)</f>
        <v>2693500</v>
      </c>
      <c r="E139" s="111">
        <f t="shared" si="1"/>
        <v>93.6</v>
      </c>
    </row>
    <row r="140" spans="1:5" ht="38.25" x14ac:dyDescent="0.2">
      <c r="A140" s="106" t="s">
        <v>390</v>
      </c>
      <c r="B140" s="109" t="s">
        <v>387</v>
      </c>
      <c r="C140" s="110">
        <v>2199500</v>
      </c>
      <c r="D140" s="110">
        <v>2199500</v>
      </c>
      <c r="E140" s="111">
        <f t="shared" ref="E140:E153" si="2">D140/C140*100</f>
        <v>100</v>
      </c>
    </row>
    <row r="141" spans="1:5" ht="51" x14ac:dyDescent="0.2">
      <c r="A141" s="106" t="s">
        <v>391</v>
      </c>
      <c r="B141" s="109" t="s">
        <v>387</v>
      </c>
      <c r="C141" s="110">
        <v>176000</v>
      </c>
      <c r="D141" s="110">
        <v>176000</v>
      </c>
      <c r="E141" s="111">
        <f t="shared" si="2"/>
        <v>100</v>
      </c>
    </row>
    <row r="142" spans="1:5" ht="38.25" x14ac:dyDescent="0.2">
      <c r="A142" s="106" t="s">
        <v>571</v>
      </c>
      <c r="B142" s="109" t="s">
        <v>387</v>
      </c>
      <c r="C142" s="110">
        <v>18000</v>
      </c>
      <c r="D142" s="110">
        <v>18000</v>
      </c>
      <c r="E142" s="111">
        <f t="shared" si="2"/>
        <v>100</v>
      </c>
    </row>
    <row r="143" spans="1:5" ht="38.25" x14ac:dyDescent="0.2">
      <c r="A143" s="106" t="s">
        <v>392</v>
      </c>
      <c r="B143" s="109" t="s">
        <v>387</v>
      </c>
      <c r="C143" s="110">
        <v>100000</v>
      </c>
      <c r="D143" s="110"/>
      <c r="E143" s="111"/>
    </row>
    <row r="144" spans="1:5" ht="25.5" x14ac:dyDescent="0.2">
      <c r="A144" s="106" t="s">
        <v>751</v>
      </c>
      <c r="B144" s="109" t="s">
        <v>387</v>
      </c>
      <c r="C144" s="110">
        <v>53000</v>
      </c>
      <c r="D144" s="110"/>
      <c r="E144" s="111"/>
    </row>
    <row r="145" spans="1:6" ht="102" x14ac:dyDescent="0.2">
      <c r="A145" s="106" t="s">
        <v>752</v>
      </c>
      <c r="B145" s="109" t="s">
        <v>387</v>
      </c>
      <c r="C145" s="110">
        <v>300000</v>
      </c>
      <c r="D145" s="110">
        <v>300000</v>
      </c>
      <c r="E145" s="111">
        <f t="shared" si="2"/>
        <v>100</v>
      </c>
    </row>
    <row r="146" spans="1:6" ht="25.5" x14ac:dyDescent="0.2">
      <c r="A146" s="106" t="s">
        <v>753</v>
      </c>
      <c r="B146" s="109" t="s">
        <v>387</v>
      </c>
      <c r="C146" s="110">
        <v>30000</v>
      </c>
      <c r="D146" s="110"/>
      <c r="E146" s="111"/>
    </row>
    <row r="147" spans="1:6" ht="25.5" x14ac:dyDescent="0.2">
      <c r="A147" s="106" t="s">
        <v>396</v>
      </c>
      <c r="B147" s="112" t="s">
        <v>397</v>
      </c>
      <c r="C147" s="116">
        <v>23999600</v>
      </c>
      <c r="D147" s="116">
        <v>23958300</v>
      </c>
      <c r="E147" s="111">
        <f t="shared" si="2"/>
        <v>99.8</v>
      </c>
    </row>
    <row r="148" spans="1:6" ht="25.5" x14ac:dyDescent="0.2">
      <c r="A148" s="106" t="s">
        <v>398</v>
      </c>
      <c r="B148" s="112" t="s">
        <v>399</v>
      </c>
      <c r="C148" s="116">
        <v>23999600</v>
      </c>
      <c r="D148" s="116">
        <v>23958300</v>
      </c>
      <c r="E148" s="111">
        <f t="shared" si="2"/>
        <v>99.8</v>
      </c>
    </row>
    <row r="149" spans="1:6" ht="89.25" x14ac:dyDescent="0.2">
      <c r="A149" s="106" t="s">
        <v>400</v>
      </c>
      <c r="B149" s="112" t="s">
        <v>399</v>
      </c>
      <c r="C149" s="110">
        <v>5970300</v>
      </c>
      <c r="D149" s="110">
        <v>5929000</v>
      </c>
      <c r="E149" s="111">
        <f t="shared" si="2"/>
        <v>99.3</v>
      </c>
    </row>
    <row r="150" spans="1:6" ht="63.75" x14ac:dyDescent="0.2">
      <c r="A150" s="106" t="s">
        <v>572</v>
      </c>
      <c r="B150" s="112" t="s">
        <v>399</v>
      </c>
      <c r="C150" s="110">
        <v>16314300</v>
      </c>
      <c r="D150" s="110">
        <v>16314300</v>
      </c>
      <c r="E150" s="111">
        <f t="shared" si="2"/>
        <v>100</v>
      </c>
    </row>
    <row r="151" spans="1:6" ht="89.25" x14ac:dyDescent="0.2">
      <c r="A151" s="106" t="s">
        <v>573</v>
      </c>
      <c r="B151" s="112" t="s">
        <v>399</v>
      </c>
      <c r="C151" s="110">
        <v>1715000</v>
      </c>
      <c r="D151" s="110">
        <v>1715000</v>
      </c>
      <c r="E151" s="111">
        <f t="shared" si="2"/>
        <v>100</v>
      </c>
    </row>
    <row r="152" spans="1:6" x14ac:dyDescent="0.2">
      <c r="A152" s="106" t="s">
        <v>574</v>
      </c>
      <c r="B152" s="109" t="s">
        <v>401</v>
      </c>
      <c r="C152" s="110">
        <v>893000</v>
      </c>
      <c r="D152" s="110">
        <v>832529.14</v>
      </c>
      <c r="E152" s="111">
        <f t="shared" si="2"/>
        <v>93.2</v>
      </c>
    </row>
    <row r="153" spans="1:6" ht="25.5" x14ac:dyDescent="0.2">
      <c r="A153" s="106" t="s">
        <v>416</v>
      </c>
      <c r="B153" s="109" t="s">
        <v>402</v>
      </c>
      <c r="C153" s="110">
        <v>893000</v>
      </c>
      <c r="D153" s="110">
        <v>832529.14</v>
      </c>
      <c r="E153" s="111">
        <f t="shared" si="2"/>
        <v>93.2</v>
      </c>
    </row>
    <row r="154" spans="1:6" ht="38.25" x14ac:dyDescent="0.2">
      <c r="A154" s="106" t="s">
        <v>575</v>
      </c>
      <c r="B154" s="109" t="s">
        <v>413</v>
      </c>
      <c r="C154" s="157">
        <v>0</v>
      </c>
      <c r="D154" s="116">
        <v>-1189208.24</v>
      </c>
      <c r="E154" s="111"/>
    </row>
    <row r="155" spans="1:6" ht="51" x14ac:dyDescent="0.2">
      <c r="A155" s="106" t="s">
        <v>403</v>
      </c>
      <c r="B155" s="109" t="s">
        <v>404</v>
      </c>
      <c r="C155" s="158">
        <v>0</v>
      </c>
      <c r="D155" s="110">
        <v>-1189208.24</v>
      </c>
      <c r="E155" s="111"/>
    </row>
    <row r="160" spans="1:6" ht="15.75" x14ac:dyDescent="0.2">
      <c r="A160" s="92" t="s">
        <v>505</v>
      </c>
      <c r="B160" s="166" t="s">
        <v>506</v>
      </c>
      <c r="C160" s="166"/>
      <c r="D160" s="3"/>
      <c r="F160" s="3"/>
    </row>
    <row r="205" spans="1:5" x14ac:dyDescent="0.2">
      <c r="A205" s="35"/>
      <c r="B205" s="2"/>
      <c r="C205" s="2"/>
      <c r="D205" s="8"/>
      <c r="E205" s="2"/>
    </row>
    <row r="206" spans="1:5" x14ac:dyDescent="0.2">
      <c r="A206" s="35"/>
      <c r="B206" s="2"/>
      <c r="C206" s="2"/>
      <c r="D206" s="8"/>
      <c r="E206" s="2"/>
    </row>
    <row r="207" spans="1:5" x14ac:dyDescent="0.2">
      <c r="A207" s="35"/>
      <c r="B207" s="2"/>
      <c r="C207" s="2"/>
      <c r="D207" s="8"/>
      <c r="E207" s="2"/>
    </row>
    <row r="208" spans="1:5" x14ac:dyDescent="0.2">
      <c r="A208" s="35"/>
      <c r="B208" s="2"/>
      <c r="C208" s="2"/>
      <c r="D208" s="8"/>
      <c r="E208" s="2"/>
    </row>
    <row r="209" spans="1:5" x14ac:dyDescent="0.2">
      <c r="A209" s="35"/>
      <c r="B209" s="2"/>
      <c r="C209" s="2"/>
      <c r="D209" s="8"/>
      <c r="E209" s="2"/>
    </row>
    <row r="210" spans="1:5" x14ac:dyDescent="0.2">
      <c r="A210" s="35"/>
      <c r="B210" s="2"/>
      <c r="C210" s="2"/>
      <c r="D210" s="8"/>
      <c r="E210" s="2"/>
    </row>
    <row r="211" spans="1:5" x14ac:dyDescent="0.2">
      <c r="A211" s="35"/>
      <c r="B211" s="2"/>
      <c r="C211" s="2"/>
      <c r="D211" s="8"/>
      <c r="E211" s="2"/>
    </row>
    <row r="212" spans="1:5" x14ac:dyDescent="0.2">
      <c r="A212" s="35"/>
      <c r="B212" s="2"/>
      <c r="C212" s="2"/>
      <c r="D212" s="8"/>
      <c r="E212" s="2"/>
    </row>
    <row r="213" spans="1:5" x14ac:dyDescent="0.2">
      <c r="A213" s="35"/>
      <c r="B213" s="2"/>
      <c r="C213" s="2"/>
      <c r="D213" s="8"/>
      <c r="E213" s="2"/>
    </row>
    <row r="214" spans="1:5" x14ac:dyDescent="0.2">
      <c r="A214" s="35"/>
      <c r="B214" s="2"/>
      <c r="C214" s="2"/>
      <c r="D214" s="8"/>
      <c r="E214" s="2"/>
    </row>
    <row r="215" spans="1:5" x14ac:dyDescent="0.2">
      <c r="A215" s="35"/>
      <c r="B215" s="2"/>
      <c r="C215" s="2"/>
      <c r="D215" s="8"/>
      <c r="E215" s="2"/>
    </row>
    <row r="216" spans="1:5" x14ac:dyDescent="0.2">
      <c r="A216" s="35"/>
      <c r="B216" s="2"/>
      <c r="C216" s="2"/>
      <c r="D216" s="8"/>
      <c r="E216" s="2"/>
    </row>
    <row r="217" spans="1:5" x14ac:dyDescent="0.2">
      <c r="A217" s="35"/>
      <c r="B217" s="2"/>
      <c r="C217" s="2"/>
      <c r="D217" s="8"/>
      <c r="E217" s="2"/>
    </row>
    <row r="218" spans="1:5" x14ac:dyDescent="0.2">
      <c r="A218" s="35"/>
      <c r="B218" s="2"/>
      <c r="C218" s="2"/>
      <c r="D218" s="8"/>
      <c r="E218" s="2"/>
    </row>
    <row r="219" spans="1:5" x14ac:dyDescent="0.2">
      <c r="A219" s="35"/>
      <c r="B219" s="2"/>
      <c r="C219" s="2"/>
      <c r="D219" s="8"/>
      <c r="E219" s="2"/>
    </row>
    <row r="220" spans="1:5" x14ac:dyDescent="0.2">
      <c r="A220" s="35"/>
      <c r="B220" s="2"/>
      <c r="C220" s="2"/>
      <c r="D220" s="8"/>
      <c r="E220" s="2"/>
    </row>
    <row r="221" spans="1:5" x14ac:dyDescent="0.2">
      <c r="A221" s="35"/>
      <c r="B221" s="2"/>
      <c r="C221" s="2"/>
      <c r="D221" s="8"/>
      <c r="E221" s="2"/>
    </row>
    <row r="222" spans="1:5" x14ac:dyDescent="0.2">
      <c r="A222" s="35"/>
      <c r="B222" s="2"/>
      <c r="C222" s="2"/>
      <c r="D222" s="8"/>
      <c r="E222" s="2"/>
    </row>
    <row r="223" spans="1:5" x14ac:dyDescent="0.2">
      <c r="A223" s="35"/>
      <c r="B223" s="2"/>
      <c r="C223" s="2"/>
      <c r="D223" s="8"/>
      <c r="E223" s="2"/>
    </row>
    <row r="224" spans="1:5" x14ac:dyDescent="0.2">
      <c r="A224" s="35"/>
      <c r="B224" s="2"/>
      <c r="C224" s="2"/>
      <c r="D224" s="8"/>
      <c r="E224" s="2"/>
    </row>
    <row r="225" spans="1:5" x14ac:dyDescent="0.2">
      <c r="A225" s="35"/>
      <c r="B225" s="2"/>
      <c r="C225" s="2"/>
      <c r="D225" s="8"/>
      <c r="E225" s="2"/>
    </row>
    <row r="226" spans="1:5" x14ac:dyDescent="0.2">
      <c r="A226" s="35"/>
      <c r="B226" s="2"/>
      <c r="C226" s="2"/>
      <c r="D226" s="8"/>
      <c r="E226" s="2"/>
    </row>
    <row r="227" spans="1:5" x14ac:dyDescent="0.2">
      <c r="A227" s="35"/>
      <c r="B227" s="2"/>
      <c r="C227" s="2"/>
      <c r="D227" s="8"/>
      <c r="E227" s="2"/>
    </row>
    <row r="228" spans="1:5" x14ac:dyDescent="0.2">
      <c r="A228" s="35"/>
      <c r="B228" s="2"/>
      <c r="C228" s="2"/>
      <c r="D228" s="8"/>
      <c r="E228" s="2"/>
    </row>
    <row r="229" spans="1:5" x14ac:dyDescent="0.2">
      <c r="A229" s="35"/>
      <c r="B229" s="2"/>
      <c r="C229" s="2"/>
      <c r="D229" s="8"/>
      <c r="E229" s="2"/>
    </row>
    <row r="230" spans="1:5" x14ac:dyDescent="0.2">
      <c r="A230" s="35"/>
      <c r="B230" s="2"/>
      <c r="C230" s="2"/>
      <c r="D230" s="8"/>
      <c r="E230" s="2"/>
    </row>
    <row r="231" spans="1:5" x14ac:dyDescent="0.2">
      <c r="A231" s="35"/>
      <c r="B231" s="2"/>
      <c r="C231" s="2"/>
      <c r="D231" s="8"/>
      <c r="E231" s="2"/>
    </row>
    <row r="232" spans="1:5" x14ac:dyDescent="0.2">
      <c r="A232" s="35"/>
      <c r="B232" s="2"/>
      <c r="C232" s="2"/>
      <c r="D232" s="8"/>
      <c r="E232" s="2"/>
    </row>
    <row r="233" spans="1:5" x14ac:dyDescent="0.2">
      <c r="A233" s="35"/>
      <c r="B233" s="2"/>
      <c r="C233" s="2"/>
      <c r="D233" s="8"/>
      <c r="E233" s="2"/>
    </row>
    <row r="234" spans="1:5" x14ac:dyDescent="0.2">
      <c r="A234" s="35"/>
      <c r="B234" s="2"/>
      <c r="C234" s="2"/>
      <c r="D234" s="8"/>
      <c r="E234" s="2"/>
    </row>
    <row r="235" spans="1:5" x14ac:dyDescent="0.2">
      <c r="A235" s="35"/>
      <c r="B235" s="2"/>
      <c r="C235" s="2"/>
      <c r="D235" s="8"/>
      <c r="E235" s="2"/>
    </row>
    <row r="236" spans="1:5" x14ac:dyDescent="0.2">
      <c r="A236" s="35"/>
      <c r="B236" s="2"/>
      <c r="C236" s="2"/>
      <c r="D236" s="8"/>
      <c r="E236" s="2"/>
    </row>
    <row r="237" spans="1:5" x14ac:dyDescent="0.2">
      <c r="A237" s="35"/>
      <c r="B237" s="2"/>
      <c r="C237" s="2"/>
      <c r="D237" s="8"/>
      <c r="E237" s="2"/>
    </row>
    <row r="238" spans="1:5" x14ac:dyDescent="0.2">
      <c r="A238" s="35"/>
      <c r="B238" s="2"/>
      <c r="C238" s="2"/>
      <c r="D238" s="8"/>
      <c r="E238" s="2"/>
    </row>
    <row r="239" spans="1:5" x14ac:dyDescent="0.2">
      <c r="A239" s="35"/>
      <c r="B239" s="2"/>
      <c r="C239" s="2"/>
      <c r="D239" s="8"/>
      <c r="E239" s="2"/>
    </row>
    <row r="240" spans="1:5" x14ac:dyDescent="0.2">
      <c r="A240" s="35"/>
      <c r="B240" s="2"/>
      <c r="C240" s="2"/>
      <c r="D240" s="8"/>
      <c r="E240" s="2"/>
    </row>
    <row r="241" spans="1:5" x14ac:dyDescent="0.2">
      <c r="A241" s="35"/>
      <c r="B241" s="2"/>
      <c r="C241" s="2"/>
      <c r="D241" s="8"/>
      <c r="E241" s="2"/>
    </row>
    <row r="242" spans="1:5" x14ac:dyDescent="0.2">
      <c r="A242" s="35"/>
      <c r="B242" s="2"/>
      <c r="C242" s="2"/>
      <c r="D242" s="8"/>
      <c r="E242" s="2"/>
    </row>
    <row r="243" spans="1:5" x14ac:dyDescent="0.2">
      <c r="A243" s="35"/>
      <c r="B243" s="2"/>
      <c r="C243" s="2"/>
      <c r="D243" s="8"/>
      <c r="E243" s="2"/>
    </row>
    <row r="244" spans="1:5" x14ac:dyDescent="0.2">
      <c r="A244" s="35"/>
      <c r="B244" s="2"/>
      <c r="C244" s="2"/>
      <c r="D244" s="8"/>
      <c r="E244" s="2"/>
    </row>
    <row r="245" spans="1:5" x14ac:dyDescent="0.2">
      <c r="A245" s="35"/>
      <c r="B245" s="2"/>
      <c r="C245" s="2"/>
      <c r="D245" s="8"/>
      <c r="E245" s="2"/>
    </row>
    <row r="246" spans="1:5" x14ac:dyDescent="0.2">
      <c r="A246" s="35"/>
      <c r="B246" s="2"/>
      <c r="C246" s="2"/>
      <c r="D246" s="8"/>
      <c r="E246" s="2"/>
    </row>
    <row r="247" spans="1:5" x14ac:dyDescent="0.2">
      <c r="A247" s="35"/>
      <c r="B247" s="2"/>
      <c r="C247" s="2"/>
      <c r="D247" s="8"/>
      <c r="E247" s="2"/>
    </row>
    <row r="248" spans="1:5" x14ac:dyDescent="0.2">
      <c r="A248" s="35"/>
      <c r="B248" s="2"/>
      <c r="C248" s="2"/>
      <c r="D248" s="8"/>
      <c r="E248" s="2"/>
    </row>
    <row r="249" spans="1:5" x14ac:dyDescent="0.2">
      <c r="A249" s="35"/>
      <c r="B249" s="2"/>
      <c r="C249" s="2"/>
      <c r="D249" s="8"/>
      <c r="E249" s="2"/>
    </row>
    <row r="250" spans="1:5" x14ac:dyDescent="0.2">
      <c r="A250" s="35"/>
      <c r="B250" s="2"/>
      <c r="C250" s="2"/>
      <c r="D250" s="8"/>
      <c r="E250" s="2"/>
    </row>
    <row r="251" spans="1:5" x14ac:dyDescent="0.2">
      <c r="A251" s="35"/>
      <c r="B251" s="2"/>
      <c r="C251" s="2"/>
      <c r="D251" s="8"/>
      <c r="E251" s="2"/>
    </row>
    <row r="252" spans="1:5" x14ac:dyDescent="0.2">
      <c r="A252" s="35"/>
      <c r="B252" s="2"/>
      <c r="C252" s="2"/>
      <c r="D252" s="8"/>
      <c r="E252" s="2"/>
    </row>
    <row r="253" spans="1:5" x14ac:dyDescent="0.2">
      <c r="A253" s="35"/>
      <c r="B253" s="2"/>
      <c r="C253" s="2"/>
      <c r="D253" s="8"/>
      <c r="E253" s="2"/>
    </row>
    <row r="254" spans="1:5" x14ac:dyDescent="0.2">
      <c r="A254" s="35"/>
      <c r="B254" s="2"/>
      <c r="C254" s="2"/>
      <c r="D254" s="8"/>
      <c r="E254" s="2"/>
    </row>
    <row r="255" spans="1:5" x14ac:dyDescent="0.2">
      <c r="A255" s="35"/>
      <c r="B255" s="2"/>
      <c r="C255" s="2"/>
      <c r="D255" s="8"/>
      <c r="E255" s="2"/>
    </row>
    <row r="256" spans="1:5" x14ac:dyDescent="0.2">
      <c r="A256" s="35"/>
      <c r="B256" s="2"/>
      <c r="C256" s="2"/>
      <c r="D256" s="8"/>
      <c r="E256" s="2"/>
    </row>
    <row r="257" spans="1:5" x14ac:dyDescent="0.2">
      <c r="A257" s="35"/>
      <c r="B257" s="2"/>
      <c r="C257" s="2"/>
      <c r="D257" s="8"/>
      <c r="E257" s="2"/>
    </row>
    <row r="258" spans="1:5" x14ac:dyDescent="0.2">
      <c r="A258" s="35"/>
      <c r="B258" s="2"/>
      <c r="C258" s="2"/>
      <c r="D258" s="8"/>
      <c r="E258" s="2"/>
    </row>
    <row r="259" spans="1:5" x14ac:dyDescent="0.2">
      <c r="A259" s="35"/>
      <c r="B259" s="2"/>
      <c r="C259" s="2"/>
      <c r="D259" s="8"/>
      <c r="E259" s="2"/>
    </row>
    <row r="260" spans="1:5" x14ac:dyDescent="0.2">
      <c r="A260" s="35"/>
      <c r="B260" s="2"/>
      <c r="C260" s="2"/>
      <c r="D260" s="8"/>
      <c r="E260" s="2"/>
    </row>
    <row r="261" spans="1:5" x14ac:dyDescent="0.2">
      <c r="A261" s="35"/>
      <c r="B261" s="2"/>
      <c r="C261" s="2"/>
      <c r="D261" s="8"/>
      <c r="E261" s="2"/>
    </row>
    <row r="262" spans="1:5" x14ac:dyDescent="0.2">
      <c r="A262" s="35"/>
      <c r="B262" s="2"/>
      <c r="C262" s="2"/>
      <c r="D262" s="8"/>
      <c r="E262" s="2"/>
    </row>
    <row r="263" spans="1:5" x14ac:dyDescent="0.2">
      <c r="A263" s="35"/>
      <c r="B263" s="2"/>
      <c r="C263" s="2"/>
      <c r="D263" s="8"/>
      <c r="E263" s="2"/>
    </row>
    <row r="264" spans="1:5" x14ac:dyDescent="0.2">
      <c r="A264" s="35"/>
      <c r="B264" s="2"/>
      <c r="C264" s="2"/>
      <c r="D264" s="8"/>
      <c r="E264" s="2"/>
    </row>
    <row r="265" spans="1:5" x14ac:dyDescent="0.2">
      <c r="A265" s="35"/>
      <c r="B265" s="2"/>
      <c r="C265" s="2"/>
      <c r="D265" s="8"/>
      <c r="E265" s="2"/>
    </row>
    <row r="266" spans="1:5" x14ac:dyDescent="0.2">
      <c r="A266" s="35"/>
      <c r="B266" s="2"/>
      <c r="C266" s="2"/>
      <c r="D266" s="8"/>
      <c r="E266" s="2"/>
    </row>
    <row r="267" spans="1:5" x14ac:dyDescent="0.2">
      <c r="A267" s="35"/>
      <c r="B267" s="2"/>
      <c r="C267" s="2"/>
      <c r="D267" s="8"/>
      <c r="E267" s="2"/>
    </row>
    <row r="268" spans="1:5" x14ac:dyDescent="0.2">
      <c r="A268" s="35"/>
      <c r="B268" s="2"/>
      <c r="C268" s="2"/>
      <c r="D268" s="8"/>
      <c r="E268" s="2"/>
    </row>
    <row r="269" spans="1:5" x14ac:dyDescent="0.2">
      <c r="A269" s="35"/>
      <c r="B269" s="2"/>
      <c r="C269" s="2"/>
      <c r="D269" s="8"/>
      <c r="E269" s="2"/>
    </row>
    <row r="270" spans="1:5" x14ac:dyDescent="0.2">
      <c r="A270" s="35"/>
      <c r="B270" s="2"/>
      <c r="C270" s="2"/>
      <c r="D270" s="8"/>
      <c r="E270" s="2"/>
    </row>
    <row r="271" spans="1:5" x14ac:dyDescent="0.2">
      <c r="A271" s="35"/>
      <c r="B271" s="2"/>
      <c r="C271" s="2"/>
      <c r="D271" s="8"/>
      <c r="E271" s="2"/>
    </row>
    <row r="272" spans="1:5" x14ac:dyDescent="0.2">
      <c r="A272" s="35"/>
      <c r="B272" s="2"/>
      <c r="C272" s="2"/>
      <c r="D272" s="8"/>
      <c r="E272" s="2"/>
    </row>
    <row r="273" spans="1:5" x14ac:dyDescent="0.2">
      <c r="A273" s="35"/>
      <c r="B273" s="2"/>
      <c r="C273" s="2"/>
      <c r="D273" s="8"/>
      <c r="E273" s="2"/>
    </row>
    <row r="274" spans="1:5" x14ac:dyDescent="0.2">
      <c r="A274" s="35"/>
      <c r="B274" s="2"/>
      <c r="C274" s="2"/>
      <c r="D274" s="8"/>
      <c r="E274" s="2"/>
    </row>
    <row r="275" spans="1:5" x14ac:dyDescent="0.2">
      <c r="A275" s="35"/>
      <c r="B275" s="2"/>
      <c r="C275" s="2"/>
      <c r="D275" s="8"/>
      <c r="E275" s="2"/>
    </row>
  </sheetData>
  <mergeCells count="11">
    <mergeCell ref="B160:C160"/>
    <mergeCell ref="C1:E1"/>
    <mergeCell ref="C2:E2"/>
    <mergeCell ref="C3:E3"/>
    <mergeCell ref="C4:E4"/>
    <mergeCell ref="B11:B12"/>
    <mergeCell ref="A11:A12"/>
    <mergeCell ref="A7:E7"/>
    <mergeCell ref="A8:E8"/>
    <mergeCell ref="A9:E9"/>
    <mergeCell ref="E11:E12"/>
  </mergeCells>
  <phoneticPr fontId="1" type="noConversion"/>
  <printOptions horizontalCentered="1"/>
  <pageMargins left="1.1811023622047245" right="0.39370078740157483" top="0.78740157480314965" bottom="0.59055118110236227" header="0.51181102362204722" footer="0.51181102362204722"/>
  <pageSetup paperSize="9" scale="75" firstPageNumber="3" orientation="portrait"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K467"/>
  <sheetViews>
    <sheetView view="pageBreakPreview" topLeftCell="A245" zoomScaleNormal="100" workbookViewId="0">
      <selection activeCell="A264" sqref="A264"/>
    </sheetView>
  </sheetViews>
  <sheetFormatPr defaultColWidth="7.85546875" defaultRowHeight="12.75" x14ac:dyDescent="0.2"/>
  <cols>
    <col min="1" max="1" width="56" style="55" customWidth="1"/>
    <col min="2" max="2" width="5.28515625" style="55" customWidth="1"/>
    <col min="3" max="3" width="3.42578125" style="55" customWidth="1"/>
    <col min="4" max="4" width="4.28515625" style="55" customWidth="1"/>
    <col min="5" max="5" width="9.28515625" style="55" customWidth="1"/>
    <col min="6" max="6" width="4.42578125" style="55" customWidth="1"/>
    <col min="7" max="7" width="13.85546875" style="55" bestFit="1" customWidth="1"/>
    <col min="8" max="8" width="13.85546875" style="66" bestFit="1" customWidth="1"/>
    <col min="9" max="9" width="5.5703125" style="66" customWidth="1"/>
    <col min="10" max="16384" width="7.85546875" style="55"/>
  </cols>
  <sheetData>
    <row r="1" spans="1:9" x14ac:dyDescent="0.2">
      <c r="A1" s="52"/>
      <c r="B1" s="52"/>
      <c r="C1" s="52"/>
      <c r="D1" s="174" t="s">
        <v>2</v>
      </c>
      <c r="E1" s="174"/>
      <c r="F1" s="174"/>
      <c r="G1" s="174"/>
      <c r="H1" s="174"/>
      <c r="I1" s="54"/>
    </row>
    <row r="2" spans="1:9" x14ac:dyDescent="0.2">
      <c r="A2" s="56" t="s">
        <v>12</v>
      </c>
      <c r="B2" s="57"/>
      <c r="C2" s="57"/>
      <c r="D2" s="175" t="s">
        <v>18</v>
      </c>
      <c r="E2" s="175"/>
      <c r="F2" s="175"/>
      <c r="G2" s="175"/>
      <c r="H2" s="175"/>
      <c r="I2" s="54"/>
    </row>
    <row r="3" spans="1:9" x14ac:dyDescent="0.2">
      <c r="A3" s="14"/>
      <c r="B3" s="57"/>
      <c r="C3" s="57"/>
      <c r="D3" s="176" t="s">
        <v>518</v>
      </c>
      <c r="E3" s="175"/>
      <c r="F3" s="175"/>
      <c r="G3" s="175"/>
      <c r="H3" s="175"/>
      <c r="I3" s="54"/>
    </row>
    <row r="4" spans="1:9" x14ac:dyDescent="0.2">
      <c r="A4" s="57"/>
      <c r="B4" s="57"/>
      <c r="C4" s="57"/>
      <c r="D4" s="58"/>
      <c r="E4" s="58"/>
      <c r="F4" s="58"/>
      <c r="G4" s="58"/>
      <c r="H4" s="59"/>
      <c r="I4" s="54"/>
    </row>
    <row r="5" spans="1:9" x14ac:dyDescent="0.2">
      <c r="A5" s="177" t="s">
        <v>8</v>
      </c>
      <c r="B5" s="177"/>
      <c r="C5" s="177"/>
      <c r="D5" s="177"/>
      <c r="E5" s="177"/>
      <c r="F5" s="177"/>
      <c r="G5" s="177"/>
      <c r="H5" s="177"/>
      <c r="I5" s="177"/>
    </row>
    <row r="6" spans="1:9" x14ac:dyDescent="0.2">
      <c r="A6" s="184" t="s">
        <v>643</v>
      </c>
      <c r="B6" s="177"/>
      <c r="C6" s="177"/>
      <c r="D6" s="177"/>
      <c r="E6" s="177"/>
      <c r="F6" s="177"/>
      <c r="G6" s="177"/>
      <c r="H6" s="177"/>
      <c r="I6" s="177"/>
    </row>
    <row r="7" spans="1:9" x14ac:dyDescent="0.2">
      <c r="A7" s="178" t="s">
        <v>87</v>
      </c>
      <c r="B7" s="181" t="s">
        <v>15</v>
      </c>
      <c r="C7" s="181"/>
      <c r="D7" s="181"/>
      <c r="E7" s="181"/>
      <c r="F7" s="181"/>
      <c r="G7" s="178" t="s">
        <v>7</v>
      </c>
      <c r="H7" s="185" t="s">
        <v>139</v>
      </c>
      <c r="I7" s="187" t="s">
        <v>140</v>
      </c>
    </row>
    <row r="8" spans="1:9" x14ac:dyDescent="0.2">
      <c r="A8" s="179"/>
      <c r="B8" s="182" t="s">
        <v>16</v>
      </c>
      <c r="C8" s="181" t="s">
        <v>17</v>
      </c>
      <c r="D8" s="182" t="s">
        <v>19</v>
      </c>
      <c r="E8" s="182" t="s">
        <v>20</v>
      </c>
      <c r="F8" s="182" t="s">
        <v>21</v>
      </c>
      <c r="G8" s="179"/>
      <c r="H8" s="186"/>
      <c r="I8" s="188"/>
    </row>
    <row r="9" spans="1:9" x14ac:dyDescent="0.2">
      <c r="A9" s="180"/>
      <c r="B9" s="182"/>
      <c r="C9" s="181"/>
      <c r="D9" s="182"/>
      <c r="E9" s="182"/>
      <c r="F9" s="182"/>
      <c r="G9" s="13" t="s">
        <v>136</v>
      </c>
      <c r="H9" s="13" t="s">
        <v>136</v>
      </c>
      <c r="I9" s="13" t="s">
        <v>579</v>
      </c>
    </row>
    <row r="10" spans="1:9" s="62" customFormat="1" x14ac:dyDescent="0.2">
      <c r="A10" s="60">
        <v>1</v>
      </c>
      <c r="B10" s="60">
        <v>2</v>
      </c>
      <c r="C10" s="60">
        <v>3</v>
      </c>
      <c r="D10" s="60">
        <v>4</v>
      </c>
      <c r="E10" s="60">
        <v>5</v>
      </c>
      <c r="F10" s="60">
        <v>6</v>
      </c>
      <c r="G10" s="60">
        <v>7</v>
      </c>
      <c r="H10" s="61">
        <v>8</v>
      </c>
      <c r="I10" s="61">
        <v>9</v>
      </c>
    </row>
    <row r="11" spans="1:9" x14ac:dyDescent="0.2">
      <c r="A11" s="153" t="s">
        <v>644</v>
      </c>
      <c r="B11" s="94"/>
      <c r="C11" s="94"/>
      <c r="D11" s="94"/>
      <c r="E11" s="94"/>
      <c r="F11" s="94"/>
      <c r="G11" s="67">
        <v>504366920</v>
      </c>
      <c r="H11" s="67">
        <v>459448510.19</v>
      </c>
      <c r="I11" s="68">
        <v>91.1</v>
      </c>
    </row>
    <row r="12" spans="1:9" s="62" customFormat="1" x14ac:dyDescent="0.2">
      <c r="A12" s="154" t="s">
        <v>206</v>
      </c>
      <c r="B12" s="51" t="s">
        <v>213</v>
      </c>
      <c r="C12" s="51"/>
      <c r="D12" s="51"/>
      <c r="E12" s="51"/>
      <c r="F12" s="51"/>
      <c r="G12" s="63">
        <v>354638500</v>
      </c>
      <c r="H12" s="63">
        <v>336540579.74000001</v>
      </c>
      <c r="I12" s="64">
        <v>94.9</v>
      </c>
    </row>
    <row r="13" spans="1:9" x14ac:dyDescent="0.2">
      <c r="A13" s="155" t="s">
        <v>88</v>
      </c>
      <c r="B13" s="51" t="s">
        <v>213</v>
      </c>
      <c r="C13" s="51" t="s">
        <v>89</v>
      </c>
      <c r="D13" s="51" t="s">
        <v>141</v>
      </c>
      <c r="E13" s="51"/>
      <c r="F13" s="51"/>
      <c r="G13" s="63">
        <v>75106100</v>
      </c>
      <c r="H13" s="63">
        <v>73219739.680000007</v>
      </c>
      <c r="I13" s="64">
        <v>97.5</v>
      </c>
    </row>
    <row r="14" spans="1:9" ht="25.5" x14ac:dyDescent="0.2">
      <c r="A14" s="154" t="s">
        <v>129</v>
      </c>
      <c r="B14" s="51" t="s">
        <v>213</v>
      </c>
      <c r="C14" s="51" t="s">
        <v>89</v>
      </c>
      <c r="D14" s="51" t="s">
        <v>91</v>
      </c>
      <c r="E14" s="51"/>
      <c r="F14" s="51"/>
      <c r="G14" s="63">
        <v>2730800</v>
      </c>
      <c r="H14" s="63">
        <v>2730800</v>
      </c>
      <c r="I14" s="64">
        <v>100</v>
      </c>
    </row>
    <row r="15" spans="1:9" ht="38.25" x14ac:dyDescent="0.2">
      <c r="A15" s="154" t="s">
        <v>178</v>
      </c>
      <c r="B15" s="51" t="s">
        <v>213</v>
      </c>
      <c r="C15" s="51" t="s">
        <v>89</v>
      </c>
      <c r="D15" s="51" t="s">
        <v>91</v>
      </c>
      <c r="E15" s="51" t="s">
        <v>130</v>
      </c>
      <c r="F15" s="51"/>
      <c r="G15" s="63">
        <v>2730800</v>
      </c>
      <c r="H15" s="63">
        <v>2730800</v>
      </c>
      <c r="I15" s="64">
        <v>100</v>
      </c>
    </row>
    <row r="16" spans="1:9" x14ac:dyDescent="0.2">
      <c r="A16" s="154" t="s">
        <v>131</v>
      </c>
      <c r="B16" s="51" t="s">
        <v>213</v>
      </c>
      <c r="C16" s="51" t="s">
        <v>89</v>
      </c>
      <c r="D16" s="51" t="s">
        <v>91</v>
      </c>
      <c r="E16" s="51" t="s">
        <v>132</v>
      </c>
      <c r="F16" s="51"/>
      <c r="G16" s="63">
        <v>2730800</v>
      </c>
      <c r="H16" s="63">
        <v>2730800</v>
      </c>
      <c r="I16" s="64">
        <v>100</v>
      </c>
    </row>
    <row r="17" spans="1:9" x14ac:dyDescent="0.2">
      <c r="A17" s="154" t="s">
        <v>6</v>
      </c>
      <c r="B17" s="51" t="s">
        <v>213</v>
      </c>
      <c r="C17" s="51" t="s">
        <v>89</v>
      </c>
      <c r="D17" s="51" t="s">
        <v>91</v>
      </c>
      <c r="E17" s="51" t="s">
        <v>132</v>
      </c>
      <c r="F17" s="51" t="s">
        <v>422</v>
      </c>
      <c r="G17" s="63">
        <v>2730800</v>
      </c>
      <c r="H17" s="63">
        <v>2730800</v>
      </c>
      <c r="I17" s="64">
        <v>100</v>
      </c>
    </row>
    <row r="18" spans="1:9" ht="38.25" x14ac:dyDescent="0.2">
      <c r="A18" s="154" t="s">
        <v>200</v>
      </c>
      <c r="B18" s="51" t="s">
        <v>213</v>
      </c>
      <c r="C18" s="51" t="s">
        <v>89</v>
      </c>
      <c r="D18" s="51" t="s">
        <v>94</v>
      </c>
      <c r="E18" s="51"/>
      <c r="F18" s="51"/>
      <c r="G18" s="63">
        <v>67744100</v>
      </c>
      <c r="H18" s="63">
        <v>66269530.810000002</v>
      </c>
      <c r="I18" s="64">
        <v>97.8</v>
      </c>
    </row>
    <row r="19" spans="1:9" ht="38.25" x14ac:dyDescent="0.2">
      <c r="A19" s="154" t="s">
        <v>178</v>
      </c>
      <c r="B19" s="51" t="s">
        <v>213</v>
      </c>
      <c r="C19" s="51" t="s">
        <v>89</v>
      </c>
      <c r="D19" s="51" t="s">
        <v>94</v>
      </c>
      <c r="E19" s="51" t="s">
        <v>130</v>
      </c>
      <c r="F19" s="51"/>
      <c r="G19" s="63">
        <v>67645100</v>
      </c>
      <c r="H19" s="63">
        <v>66170530.810000002</v>
      </c>
      <c r="I19" s="64">
        <v>97.8</v>
      </c>
    </row>
    <row r="20" spans="1:9" x14ac:dyDescent="0.2">
      <c r="A20" s="154" t="s">
        <v>112</v>
      </c>
      <c r="B20" s="51" t="s">
        <v>213</v>
      </c>
      <c r="C20" s="51" t="s">
        <v>89</v>
      </c>
      <c r="D20" s="51" t="s">
        <v>94</v>
      </c>
      <c r="E20" s="51" t="s">
        <v>134</v>
      </c>
      <c r="F20" s="51"/>
      <c r="G20" s="63">
        <v>67645100</v>
      </c>
      <c r="H20" s="63">
        <v>66170530.810000002</v>
      </c>
      <c r="I20" s="64">
        <v>97.8</v>
      </c>
    </row>
    <row r="21" spans="1:9" x14ac:dyDescent="0.2">
      <c r="A21" s="154" t="s">
        <v>6</v>
      </c>
      <c r="B21" s="51" t="s">
        <v>213</v>
      </c>
      <c r="C21" s="51" t="s">
        <v>89</v>
      </c>
      <c r="D21" s="51" t="s">
        <v>94</v>
      </c>
      <c r="E21" s="51" t="s">
        <v>134</v>
      </c>
      <c r="F21" s="51" t="s">
        <v>422</v>
      </c>
      <c r="G21" s="63">
        <v>29982600</v>
      </c>
      <c r="H21" s="63">
        <v>28884662.350000001</v>
      </c>
      <c r="I21" s="64">
        <v>96.3</v>
      </c>
    </row>
    <row r="22" spans="1:9" ht="25.5" x14ac:dyDescent="0.2">
      <c r="A22" s="154" t="s">
        <v>648</v>
      </c>
      <c r="B22" s="51" t="s">
        <v>213</v>
      </c>
      <c r="C22" s="51" t="s">
        <v>89</v>
      </c>
      <c r="D22" s="51" t="s">
        <v>94</v>
      </c>
      <c r="E22" s="51" t="s">
        <v>134</v>
      </c>
      <c r="F22" s="51" t="s">
        <v>423</v>
      </c>
      <c r="G22" s="63">
        <v>37662500</v>
      </c>
      <c r="H22" s="63">
        <v>37285868.460000001</v>
      </c>
      <c r="I22" s="64">
        <v>99</v>
      </c>
    </row>
    <row r="23" spans="1:9" x14ac:dyDescent="0.2">
      <c r="A23" s="154" t="s">
        <v>49</v>
      </c>
      <c r="B23" s="51">
        <v>860</v>
      </c>
      <c r="C23" s="51" t="s">
        <v>89</v>
      </c>
      <c r="D23" s="51" t="s">
        <v>94</v>
      </c>
      <c r="E23" s="51" t="s">
        <v>50</v>
      </c>
      <c r="F23" s="51"/>
      <c r="G23" s="63">
        <v>99000</v>
      </c>
      <c r="H23" s="63">
        <v>99000</v>
      </c>
      <c r="I23" s="64">
        <v>100</v>
      </c>
    </row>
    <row r="24" spans="1:9" ht="51" x14ac:dyDescent="0.2">
      <c r="A24" s="154" t="s">
        <v>424</v>
      </c>
      <c r="B24" s="51">
        <v>860</v>
      </c>
      <c r="C24" s="51" t="s">
        <v>89</v>
      </c>
      <c r="D24" s="51" t="s">
        <v>94</v>
      </c>
      <c r="E24" s="51" t="s">
        <v>143</v>
      </c>
      <c r="F24" s="51"/>
      <c r="G24" s="67">
        <v>99000</v>
      </c>
      <c r="H24" s="67">
        <v>99000</v>
      </c>
      <c r="I24" s="68">
        <v>100</v>
      </c>
    </row>
    <row r="25" spans="1:9" x14ac:dyDescent="0.2">
      <c r="A25" s="154" t="s">
        <v>6</v>
      </c>
      <c r="B25" s="51">
        <v>860</v>
      </c>
      <c r="C25" s="51" t="s">
        <v>89</v>
      </c>
      <c r="D25" s="51" t="s">
        <v>94</v>
      </c>
      <c r="E25" s="51" t="s">
        <v>143</v>
      </c>
      <c r="F25" s="51" t="s">
        <v>422</v>
      </c>
      <c r="G25" s="63">
        <v>99000</v>
      </c>
      <c r="H25" s="63">
        <v>99000</v>
      </c>
      <c r="I25" s="64">
        <v>100</v>
      </c>
    </row>
    <row r="26" spans="1:9" x14ac:dyDescent="0.2">
      <c r="A26" s="154" t="s">
        <v>144</v>
      </c>
      <c r="B26" s="51" t="s">
        <v>213</v>
      </c>
      <c r="C26" s="51" t="s">
        <v>89</v>
      </c>
      <c r="D26" s="51" t="s">
        <v>145</v>
      </c>
      <c r="E26" s="51"/>
      <c r="F26" s="51"/>
      <c r="G26" s="67">
        <v>4631200</v>
      </c>
      <c r="H26" s="67">
        <v>4219408.87</v>
      </c>
      <c r="I26" s="68">
        <v>91.1</v>
      </c>
    </row>
    <row r="27" spans="1:9" x14ac:dyDescent="0.2">
      <c r="A27" s="154" t="s">
        <v>201</v>
      </c>
      <c r="B27" s="51" t="s">
        <v>213</v>
      </c>
      <c r="C27" s="51" t="s">
        <v>89</v>
      </c>
      <c r="D27" s="51" t="s">
        <v>145</v>
      </c>
      <c r="E27" s="51" t="s">
        <v>181</v>
      </c>
      <c r="F27" s="51"/>
      <c r="G27" s="63">
        <v>1077600</v>
      </c>
      <c r="H27" s="63">
        <v>1070453.06</v>
      </c>
      <c r="I27" s="64">
        <v>99.3</v>
      </c>
    </row>
    <row r="28" spans="1:9" x14ac:dyDescent="0.2">
      <c r="A28" s="154" t="s">
        <v>113</v>
      </c>
      <c r="B28" s="51" t="s">
        <v>213</v>
      </c>
      <c r="C28" s="51" t="s">
        <v>89</v>
      </c>
      <c r="D28" s="51" t="s">
        <v>145</v>
      </c>
      <c r="E28" s="51" t="s">
        <v>182</v>
      </c>
      <c r="F28" s="51"/>
      <c r="G28" s="63">
        <v>1077600</v>
      </c>
      <c r="H28" s="63">
        <v>1070453.06</v>
      </c>
      <c r="I28" s="64">
        <v>99.3</v>
      </c>
    </row>
    <row r="29" spans="1:9" x14ac:dyDescent="0.2">
      <c r="A29" s="154" t="s">
        <v>6</v>
      </c>
      <c r="B29" s="51" t="s">
        <v>213</v>
      </c>
      <c r="C29" s="51" t="s">
        <v>89</v>
      </c>
      <c r="D29" s="51" t="s">
        <v>145</v>
      </c>
      <c r="E29" s="51" t="s">
        <v>182</v>
      </c>
      <c r="F29" s="51" t="s">
        <v>422</v>
      </c>
      <c r="G29" s="63">
        <v>1077600</v>
      </c>
      <c r="H29" s="63">
        <v>1070453.06</v>
      </c>
      <c r="I29" s="64">
        <v>99.3</v>
      </c>
    </row>
    <row r="30" spans="1:9" ht="38.25" x14ac:dyDescent="0.2">
      <c r="A30" s="154" t="s">
        <v>146</v>
      </c>
      <c r="B30" s="51" t="s">
        <v>213</v>
      </c>
      <c r="C30" s="51" t="s">
        <v>89</v>
      </c>
      <c r="D30" s="51" t="s">
        <v>145</v>
      </c>
      <c r="E30" s="51" t="s">
        <v>147</v>
      </c>
      <c r="F30" s="51"/>
      <c r="G30" s="63">
        <v>50000</v>
      </c>
      <c r="H30" s="63">
        <v>38000</v>
      </c>
      <c r="I30" s="64">
        <v>76</v>
      </c>
    </row>
    <row r="31" spans="1:9" ht="38.25" x14ac:dyDescent="0.2">
      <c r="A31" s="154" t="s">
        <v>148</v>
      </c>
      <c r="B31" s="51" t="s">
        <v>213</v>
      </c>
      <c r="C31" s="51" t="s">
        <v>89</v>
      </c>
      <c r="D31" s="51" t="s">
        <v>145</v>
      </c>
      <c r="E31" s="51" t="s">
        <v>149</v>
      </c>
      <c r="F31" s="51"/>
      <c r="G31" s="63">
        <v>50000</v>
      </c>
      <c r="H31" s="63">
        <v>38000</v>
      </c>
      <c r="I31" s="64">
        <v>76</v>
      </c>
    </row>
    <row r="32" spans="1:9" x14ac:dyDescent="0.2">
      <c r="A32" s="154" t="s">
        <v>6</v>
      </c>
      <c r="B32" s="51" t="s">
        <v>213</v>
      </c>
      <c r="C32" s="51" t="s">
        <v>89</v>
      </c>
      <c r="D32" s="51" t="s">
        <v>145</v>
      </c>
      <c r="E32" s="51" t="s">
        <v>149</v>
      </c>
      <c r="F32" s="51" t="s">
        <v>422</v>
      </c>
      <c r="G32" s="63">
        <v>50000</v>
      </c>
      <c r="H32" s="63">
        <v>38000</v>
      </c>
      <c r="I32" s="64">
        <v>76</v>
      </c>
    </row>
    <row r="33" spans="1:9" ht="25.5" x14ac:dyDescent="0.2">
      <c r="A33" s="154" t="s">
        <v>219</v>
      </c>
      <c r="B33" s="51" t="s">
        <v>213</v>
      </c>
      <c r="C33" s="51" t="s">
        <v>89</v>
      </c>
      <c r="D33" s="51" t="s">
        <v>145</v>
      </c>
      <c r="E33" s="51" t="s">
        <v>150</v>
      </c>
      <c r="F33" s="51"/>
      <c r="G33" s="63">
        <v>706300</v>
      </c>
      <c r="H33" s="63">
        <v>547236.81000000006</v>
      </c>
      <c r="I33" s="64">
        <v>77.5</v>
      </c>
    </row>
    <row r="34" spans="1:9" x14ac:dyDescent="0.2">
      <c r="A34" s="154" t="s">
        <v>220</v>
      </c>
      <c r="B34" s="51" t="s">
        <v>213</v>
      </c>
      <c r="C34" s="51" t="s">
        <v>89</v>
      </c>
      <c r="D34" s="51" t="s">
        <v>145</v>
      </c>
      <c r="E34" s="51" t="s">
        <v>218</v>
      </c>
      <c r="F34" s="51"/>
      <c r="G34" s="63">
        <v>706300</v>
      </c>
      <c r="H34" s="81">
        <v>547237</v>
      </c>
      <c r="I34" s="81">
        <v>78</v>
      </c>
    </row>
    <row r="35" spans="1:9" x14ac:dyDescent="0.2">
      <c r="A35" s="154" t="s">
        <v>6</v>
      </c>
      <c r="B35" s="51" t="s">
        <v>213</v>
      </c>
      <c r="C35" s="51" t="s">
        <v>89</v>
      </c>
      <c r="D35" s="51" t="s">
        <v>145</v>
      </c>
      <c r="E35" s="51" t="s">
        <v>218</v>
      </c>
      <c r="F35" s="51" t="s">
        <v>422</v>
      </c>
      <c r="G35" s="63">
        <v>509000</v>
      </c>
      <c r="H35" s="81">
        <v>351843</v>
      </c>
      <c r="I35" s="81">
        <v>69</v>
      </c>
    </row>
    <row r="36" spans="1:9" ht="25.5" x14ac:dyDescent="0.2">
      <c r="A36" s="154" t="s">
        <v>151</v>
      </c>
      <c r="B36" s="51" t="s">
        <v>213</v>
      </c>
      <c r="C36" s="51" t="s">
        <v>89</v>
      </c>
      <c r="D36" s="51" t="s">
        <v>145</v>
      </c>
      <c r="E36" s="51" t="s">
        <v>218</v>
      </c>
      <c r="F36" s="51" t="s">
        <v>428</v>
      </c>
      <c r="G36" s="63">
        <v>197300</v>
      </c>
      <c r="H36" s="81">
        <v>195394</v>
      </c>
      <c r="I36" s="81">
        <v>99</v>
      </c>
    </row>
    <row r="37" spans="1:9" x14ac:dyDescent="0.2">
      <c r="A37" s="154" t="s">
        <v>170</v>
      </c>
      <c r="B37" s="51" t="s">
        <v>213</v>
      </c>
      <c r="C37" s="51" t="s">
        <v>89</v>
      </c>
      <c r="D37" s="51" t="s">
        <v>145</v>
      </c>
      <c r="E37" s="51" t="s">
        <v>171</v>
      </c>
      <c r="F37" s="51"/>
      <c r="G37" s="63">
        <v>52000</v>
      </c>
      <c r="H37" s="63">
        <v>52000</v>
      </c>
      <c r="I37" s="64">
        <v>100</v>
      </c>
    </row>
    <row r="38" spans="1:9" ht="38.25" x14ac:dyDescent="0.2">
      <c r="A38" s="154" t="s">
        <v>429</v>
      </c>
      <c r="B38" s="51" t="s">
        <v>213</v>
      </c>
      <c r="C38" s="51" t="s">
        <v>89</v>
      </c>
      <c r="D38" s="51" t="s">
        <v>145</v>
      </c>
      <c r="E38" s="51" t="s">
        <v>430</v>
      </c>
      <c r="F38" s="51"/>
      <c r="G38" s="63">
        <v>52000</v>
      </c>
      <c r="H38" s="63">
        <v>52000</v>
      </c>
      <c r="I38" s="64">
        <v>100</v>
      </c>
    </row>
    <row r="39" spans="1:9" x14ac:dyDescent="0.2">
      <c r="A39" s="154" t="s">
        <v>6</v>
      </c>
      <c r="B39" s="51" t="s">
        <v>213</v>
      </c>
      <c r="C39" s="51" t="s">
        <v>89</v>
      </c>
      <c r="D39" s="51" t="s">
        <v>145</v>
      </c>
      <c r="E39" s="51" t="s">
        <v>430</v>
      </c>
      <c r="F39" s="51" t="s">
        <v>422</v>
      </c>
      <c r="G39" s="63">
        <v>52000</v>
      </c>
      <c r="H39" s="63">
        <v>52000</v>
      </c>
      <c r="I39" s="64">
        <v>100</v>
      </c>
    </row>
    <row r="40" spans="1:9" x14ac:dyDescent="0.2">
      <c r="A40" s="154" t="s">
        <v>197</v>
      </c>
      <c r="B40" s="51" t="s">
        <v>213</v>
      </c>
      <c r="C40" s="51" t="s">
        <v>89</v>
      </c>
      <c r="D40" s="51" t="s">
        <v>145</v>
      </c>
      <c r="E40" s="51" t="s">
        <v>152</v>
      </c>
      <c r="F40" s="51"/>
      <c r="G40" s="63">
        <v>1628300</v>
      </c>
      <c r="H40" s="63">
        <v>1483460</v>
      </c>
      <c r="I40" s="64">
        <v>91.1</v>
      </c>
    </row>
    <row r="41" spans="1:9" ht="89.25" x14ac:dyDescent="0.2">
      <c r="A41" s="154" t="s">
        <v>431</v>
      </c>
      <c r="B41" s="51" t="s">
        <v>213</v>
      </c>
      <c r="C41" s="51" t="s">
        <v>89</v>
      </c>
      <c r="D41" s="51" t="s">
        <v>145</v>
      </c>
      <c r="E41" s="51" t="s">
        <v>432</v>
      </c>
      <c r="F41" s="51"/>
      <c r="G41" s="63">
        <v>1628300</v>
      </c>
      <c r="H41" s="63">
        <v>1483460</v>
      </c>
      <c r="I41" s="64">
        <v>91.1</v>
      </c>
    </row>
    <row r="42" spans="1:9" ht="38.25" x14ac:dyDescent="0.2">
      <c r="A42" s="154" t="s">
        <v>22</v>
      </c>
      <c r="B42" s="51" t="s">
        <v>213</v>
      </c>
      <c r="C42" s="51" t="s">
        <v>89</v>
      </c>
      <c r="D42" s="51" t="s">
        <v>145</v>
      </c>
      <c r="E42" s="70" t="s">
        <v>231</v>
      </c>
      <c r="F42" s="51"/>
      <c r="G42" s="63">
        <v>1499900</v>
      </c>
      <c r="H42" s="63">
        <v>1355060</v>
      </c>
      <c r="I42" s="64">
        <v>90.3</v>
      </c>
    </row>
    <row r="43" spans="1:9" x14ac:dyDescent="0.2">
      <c r="A43" s="154" t="s">
        <v>6</v>
      </c>
      <c r="B43" s="51" t="s">
        <v>213</v>
      </c>
      <c r="C43" s="51" t="s">
        <v>89</v>
      </c>
      <c r="D43" s="51" t="s">
        <v>145</v>
      </c>
      <c r="E43" s="70" t="s">
        <v>231</v>
      </c>
      <c r="F43" s="51" t="s">
        <v>422</v>
      </c>
      <c r="G43" s="63">
        <v>1499900</v>
      </c>
      <c r="H43" s="63">
        <v>1355060</v>
      </c>
      <c r="I43" s="64">
        <v>90.3</v>
      </c>
    </row>
    <row r="44" spans="1:9" ht="38.25" x14ac:dyDescent="0.2">
      <c r="A44" s="154" t="s">
        <v>433</v>
      </c>
      <c r="B44" s="51">
        <v>860</v>
      </c>
      <c r="C44" s="51" t="s">
        <v>89</v>
      </c>
      <c r="D44" s="51" t="s">
        <v>145</v>
      </c>
      <c r="E44" s="51">
        <v>5210212</v>
      </c>
      <c r="F44" s="51"/>
      <c r="G44" s="63">
        <v>128400</v>
      </c>
      <c r="H44" s="63">
        <v>128400</v>
      </c>
      <c r="I44" s="64">
        <v>100</v>
      </c>
    </row>
    <row r="45" spans="1:9" x14ac:dyDescent="0.2">
      <c r="A45" s="154" t="s">
        <v>6</v>
      </c>
      <c r="B45" s="51" t="s">
        <v>213</v>
      </c>
      <c r="C45" s="51" t="s">
        <v>89</v>
      </c>
      <c r="D45" s="51" t="s">
        <v>145</v>
      </c>
      <c r="E45" s="51" t="s">
        <v>434</v>
      </c>
      <c r="F45" s="51" t="s">
        <v>422</v>
      </c>
      <c r="G45" s="63">
        <v>128400</v>
      </c>
      <c r="H45" s="63">
        <v>128400</v>
      </c>
      <c r="I45" s="64">
        <v>100</v>
      </c>
    </row>
    <row r="46" spans="1:9" x14ac:dyDescent="0.2">
      <c r="A46" s="154" t="s">
        <v>49</v>
      </c>
      <c r="B46" s="51" t="s">
        <v>213</v>
      </c>
      <c r="C46" s="51" t="s">
        <v>89</v>
      </c>
      <c r="D46" s="51" t="s">
        <v>145</v>
      </c>
      <c r="E46" s="51" t="s">
        <v>50</v>
      </c>
      <c r="F46" s="51"/>
      <c r="G46" s="63">
        <v>1117000</v>
      </c>
      <c r="H46" s="63">
        <v>1028259</v>
      </c>
      <c r="I46" s="64">
        <v>92.1</v>
      </c>
    </row>
    <row r="47" spans="1:9" ht="38.25" x14ac:dyDescent="0.2">
      <c r="A47" s="154" t="s">
        <v>435</v>
      </c>
      <c r="B47" s="51" t="s">
        <v>213</v>
      </c>
      <c r="C47" s="51" t="s">
        <v>89</v>
      </c>
      <c r="D47" s="51" t="s">
        <v>145</v>
      </c>
      <c r="E47" s="51" t="s">
        <v>25</v>
      </c>
      <c r="F47" s="51"/>
      <c r="G47" s="63">
        <v>257000</v>
      </c>
      <c r="H47" s="63">
        <v>228259</v>
      </c>
      <c r="I47" s="64">
        <v>88.8</v>
      </c>
    </row>
    <row r="48" spans="1:9" x14ac:dyDescent="0.2">
      <c r="A48" s="154" t="s">
        <v>6</v>
      </c>
      <c r="B48" s="71" t="s">
        <v>213</v>
      </c>
      <c r="C48" s="12" t="s">
        <v>89</v>
      </c>
      <c r="D48" s="12" t="s">
        <v>145</v>
      </c>
      <c r="E48" s="12" t="s">
        <v>25</v>
      </c>
      <c r="F48" s="12" t="s">
        <v>422</v>
      </c>
      <c r="G48" s="63">
        <v>257000</v>
      </c>
      <c r="H48" s="63">
        <v>228259</v>
      </c>
      <c r="I48" s="64">
        <v>88.8</v>
      </c>
    </row>
    <row r="49" spans="1:9" x14ac:dyDescent="0.2">
      <c r="A49" s="154" t="s">
        <v>425</v>
      </c>
      <c r="B49" s="51">
        <v>860</v>
      </c>
      <c r="C49" s="51" t="s">
        <v>89</v>
      </c>
      <c r="D49" s="51" t="s">
        <v>145</v>
      </c>
      <c r="E49" s="51" t="s">
        <v>426</v>
      </c>
      <c r="F49" s="51"/>
      <c r="G49" s="63">
        <v>60000</v>
      </c>
      <c r="H49" s="63"/>
      <c r="I49" s="64"/>
    </row>
    <row r="50" spans="1:9" x14ac:dyDescent="0.2">
      <c r="A50" s="154" t="s">
        <v>6</v>
      </c>
      <c r="B50" s="51">
        <v>860</v>
      </c>
      <c r="C50" s="12" t="s">
        <v>89</v>
      </c>
      <c r="D50" s="12" t="s">
        <v>145</v>
      </c>
      <c r="E50" s="51" t="s">
        <v>426</v>
      </c>
      <c r="F50" s="51" t="s">
        <v>422</v>
      </c>
      <c r="G50" s="63">
        <v>60000</v>
      </c>
      <c r="H50" s="81"/>
      <c r="I50" s="81"/>
    </row>
    <row r="51" spans="1:9" ht="38.25" x14ac:dyDescent="0.2">
      <c r="A51" s="154" t="s">
        <v>649</v>
      </c>
      <c r="B51" s="51" t="s">
        <v>213</v>
      </c>
      <c r="C51" s="51" t="s">
        <v>89</v>
      </c>
      <c r="D51" s="51" t="s">
        <v>145</v>
      </c>
      <c r="E51" s="51" t="s">
        <v>650</v>
      </c>
      <c r="F51" s="51"/>
      <c r="G51" s="63">
        <v>800000</v>
      </c>
      <c r="H51" s="81">
        <v>800000</v>
      </c>
      <c r="I51" s="64">
        <v>100</v>
      </c>
    </row>
    <row r="52" spans="1:9" x14ac:dyDescent="0.2">
      <c r="A52" s="154" t="s">
        <v>6</v>
      </c>
      <c r="B52" s="51" t="s">
        <v>213</v>
      </c>
      <c r="C52" s="51" t="s">
        <v>89</v>
      </c>
      <c r="D52" s="51" t="s">
        <v>145</v>
      </c>
      <c r="E52" s="51" t="s">
        <v>650</v>
      </c>
      <c r="F52" s="51" t="s">
        <v>422</v>
      </c>
      <c r="G52" s="63">
        <v>800000</v>
      </c>
      <c r="H52" s="63">
        <v>800000</v>
      </c>
      <c r="I52" s="64">
        <v>100</v>
      </c>
    </row>
    <row r="53" spans="1:9" ht="25.5" x14ac:dyDescent="0.2">
      <c r="A53" s="154" t="s">
        <v>98</v>
      </c>
      <c r="B53" s="51" t="s">
        <v>213</v>
      </c>
      <c r="C53" s="51" t="s">
        <v>92</v>
      </c>
      <c r="D53" s="51" t="s">
        <v>141</v>
      </c>
      <c r="E53" s="51"/>
      <c r="F53" s="51"/>
      <c r="G53" s="63">
        <v>21014800</v>
      </c>
      <c r="H53" s="63">
        <v>20639968.370000001</v>
      </c>
      <c r="I53" s="64">
        <v>98.2</v>
      </c>
    </row>
    <row r="54" spans="1:9" ht="38.25" x14ac:dyDescent="0.2">
      <c r="A54" s="154" t="s">
        <v>419</v>
      </c>
      <c r="B54" s="51" t="s">
        <v>213</v>
      </c>
      <c r="C54" s="51" t="s">
        <v>92</v>
      </c>
      <c r="D54" s="51" t="s">
        <v>124</v>
      </c>
      <c r="E54" s="51"/>
      <c r="F54" s="51"/>
      <c r="G54" s="63">
        <v>21014800</v>
      </c>
      <c r="H54" s="63">
        <v>20639968.370000001</v>
      </c>
      <c r="I54" s="64">
        <v>98.2</v>
      </c>
    </row>
    <row r="55" spans="1:9" ht="25.5" x14ac:dyDescent="0.2">
      <c r="A55" s="154" t="s">
        <v>219</v>
      </c>
      <c r="B55" s="51">
        <v>860</v>
      </c>
      <c r="C55" s="51" t="s">
        <v>92</v>
      </c>
      <c r="D55" s="51" t="s">
        <v>124</v>
      </c>
      <c r="E55" s="51" t="s">
        <v>150</v>
      </c>
      <c r="F55" s="51"/>
      <c r="G55" s="67">
        <v>3147000</v>
      </c>
      <c r="H55" s="82">
        <v>3072652</v>
      </c>
      <c r="I55" s="68">
        <v>98</v>
      </c>
    </row>
    <row r="56" spans="1:9" x14ac:dyDescent="0.2">
      <c r="A56" s="154" t="s">
        <v>436</v>
      </c>
      <c r="B56" s="51">
        <v>860</v>
      </c>
      <c r="C56" s="51" t="s">
        <v>92</v>
      </c>
      <c r="D56" s="51" t="s">
        <v>124</v>
      </c>
      <c r="E56" s="51" t="s">
        <v>218</v>
      </c>
      <c r="F56" s="51"/>
      <c r="G56" s="63">
        <v>3147000</v>
      </c>
      <c r="H56" s="81">
        <v>3072652</v>
      </c>
      <c r="I56" s="64">
        <v>98</v>
      </c>
    </row>
    <row r="57" spans="1:9" x14ac:dyDescent="0.2">
      <c r="A57" s="155" t="s">
        <v>437</v>
      </c>
      <c r="B57" s="51">
        <v>860</v>
      </c>
      <c r="C57" s="51" t="s">
        <v>92</v>
      </c>
      <c r="D57" s="51" t="s">
        <v>124</v>
      </c>
      <c r="E57" s="51" t="s">
        <v>438</v>
      </c>
      <c r="F57" s="51"/>
      <c r="G57" s="63">
        <v>3147000</v>
      </c>
      <c r="H57" s="63">
        <v>3072652.19</v>
      </c>
      <c r="I57" s="64">
        <v>97.6</v>
      </c>
    </row>
    <row r="58" spans="1:9" x14ac:dyDescent="0.2">
      <c r="A58" s="154" t="s">
        <v>6</v>
      </c>
      <c r="B58" s="51">
        <v>860</v>
      </c>
      <c r="C58" s="51" t="s">
        <v>92</v>
      </c>
      <c r="D58" s="51" t="s">
        <v>124</v>
      </c>
      <c r="E58" s="51" t="s">
        <v>438</v>
      </c>
      <c r="F58" s="51" t="s">
        <v>422</v>
      </c>
      <c r="G58" s="63">
        <v>3147000</v>
      </c>
      <c r="H58" s="63">
        <v>3072652.19</v>
      </c>
      <c r="I58" s="64">
        <v>97.6</v>
      </c>
    </row>
    <row r="59" spans="1:9" ht="25.5" x14ac:dyDescent="0.2">
      <c r="A59" s="154" t="s">
        <v>439</v>
      </c>
      <c r="B59" s="51">
        <v>860</v>
      </c>
      <c r="C59" s="51" t="s">
        <v>92</v>
      </c>
      <c r="D59" s="51" t="s">
        <v>124</v>
      </c>
      <c r="E59" s="51" t="s">
        <v>440</v>
      </c>
      <c r="F59" s="51"/>
      <c r="G59" s="67">
        <v>1472800</v>
      </c>
      <c r="H59" s="67">
        <v>1179258.68</v>
      </c>
      <c r="I59" s="68">
        <v>80.099999999999994</v>
      </c>
    </row>
    <row r="60" spans="1:9" ht="38.25" x14ac:dyDescent="0.2">
      <c r="A60" s="154" t="s">
        <v>441</v>
      </c>
      <c r="B60" s="51">
        <v>860</v>
      </c>
      <c r="C60" s="51" t="s">
        <v>92</v>
      </c>
      <c r="D60" s="51" t="s">
        <v>124</v>
      </c>
      <c r="E60" s="51" t="s">
        <v>442</v>
      </c>
      <c r="F60" s="51"/>
      <c r="G60" s="67">
        <v>1472800</v>
      </c>
      <c r="H60" s="67">
        <v>1179258.68</v>
      </c>
      <c r="I60" s="68">
        <v>80.099999999999994</v>
      </c>
    </row>
    <row r="61" spans="1:9" x14ac:dyDescent="0.2">
      <c r="A61" s="154" t="s">
        <v>443</v>
      </c>
      <c r="B61" s="51">
        <v>860</v>
      </c>
      <c r="C61" s="51" t="s">
        <v>92</v>
      </c>
      <c r="D61" s="51" t="s">
        <v>124</v>
      </c>
      <c r="E61" s="51" t="s">
        <v>442</v>
      </c>
      <c r="F61" s="51" t="s">
        <v>444</v>
      </c>
      <c r="G61" s="67">
        <v>50000</v>
      </c>
      <c r="H61" s="67">
        <v>25000</v>
      </c>
      <c r="I61" s="68">
        <v>50</v>
      </c>
    </row>
    <row r="62" spans="1:9" x14ac:dyDescent="0.2">
      <c r="A62" s="154" t="s">
        <v>6</v>
      </c>
      <c r="B62" s="51">
        <v>860</v>
      </c>
      <c r="C62" s="51" t="s">
        <v>92</v>
      </c>
      <c r="D62" s="51" t="s">
        <v>124</v>
      </c>
      <c r="E62" s="51" t="s">
        <v>442</v>
      </c>
      <c r="F62" s="51" t="s">
        <v>422</v>
      </c>
      <c r="G62" s="63">
        <v>1422800</v>
      </c>
      <c r="H62" s="63">
        <v>1154258.68</v>
      </c>
      <c r="I62" s="64">
        <v>81.099999999999994</v>
      </c>
    </row>
    <row r="63" spans="1:9" x14ac:dyDescent="0.2">
      <c r="A63" s="154" t="s">
        <v>170</v>
      </c>
      <c r="B63" s="51" t="s">
        <v>213</v>
      </c>
      <c r="C63" s="51" t="s">
        <v>92</v>
      </c>
      <c r="D63" s="51" t="s">
        <v>124</v>
      </c>
      <c r="E63" s="51" t="s">
        <v>171</v>
      </c>
      <c r="F63" s="51"/>
      <c r="G63" s="63">
        <v>16395000</v>
      </c>
      <c r="H63" s="81">
        <v>16388058</v>
      </c>
      <c r="I63" s="64">
        <v>100</v>
      </c>
    </row>
    <row r="64" spans="1:9" ht="38.25" x14ac:dyDescent="0.2">
      <c r="A64" s="154" t="s">
        <v>429</v>
      </c>
      <c r="B64" s="51" t="s">
        <v>213</v>
      </c>
      <c r="C64" s="51" t="s">
        <v>92</v>
      </c>
      <c r="D64" s="51" t="s">
        <v>124</v>
      </c>
      <c r="E64" s="51" t="s">
        <v>430</v>
      </c>
      <c r="F64" s="72"/>
      <c r="G64" s="67">
        <v>16395000</v>
      </c>
      <c r="H64" s="82">
        <v>16388058</v>
      </c>
      <c r="I64" s="64">
        <v>100</v>
      </c>
    </row>
    <row r="65" spans="1:9" x14ac:dyDescent="0.2">
      <c r="A65" s="154" t="s">
        <v>142</v>
      </c>
      <c r="B65" s="51" t="s">
        <v>213</v>
      </c>
      <c r="C65" s="51" t="s">
        <v>92</v>
      </c>
      <c r="D65" s="51" t="s">
        <v>124</v>
      </c>
      <c r="E65" s="51" t="s">
        <v>430</v>
      </c>
      <c r="F65" s="69" t="s">
        <v>111</v>
      </c>
      <c r="G65" s="63">
        <v>16395000</v>
      </c>
      <c r="H65" s="81">
        <v>16388058</v>
      </c>
      <c r="I65" s="81"/>
    </row>
    <row r="66" spans="1:9" x14ac:dyDescent="0.2">
      <c r="A66" s="155" t="s">
        <v>99</v>
      </c>
      <c r="B66" s="51" t="s">
        <v>213</v>
      </c>
      <c r="C66" s="51" t="s">
        <v>94</v>
      </c>
      <c r="D66" s="51" t="s">
        <v>141</v>
      </c>
      <c r="E66" s="51"/>
      <c r="F66" s="51"/>
      <c r="G66" s="63">
        <v>1262300</v>
      </c>
      <c r="H66" s="63">
        <v>974285.85</v>
      </c>
      <c r="I66" s="64">
        <v>77.2</v>
      </c>
    </row>
    <row r="67" spans="1:9" ht="14.25" x14ac:dyDescent="0.2">
      <c r="A67" s="154" t="s">
        <v>100</v>
      </c>
      <c r="B67" s="51" t="s">
        <v>213</v>
      </c>
      <c r="C67" s="51" t="s">
        <v>94</v>
      </c>
      <c r="D67" s="51" t="s">
        <v>179</v>
      </c>
      <c r="E67" s="51"/>
      <c r="F67" s="72"/>
      <c r="G67" s="67">
        <v>1262300</v>
      </c>
      <c r="H67" s="67">
        <v>974285.85</v>
      </c>
      <c r="I67" s="64">
        <v>77.2</v>
      </c>
    </row>
    <row r="68" spans="1:9" ht="14.25" x14ac:dyDescent="0.2">
      <c r="A68" s="154" t="s">
        <v>197</v>
      </c>
      <c r="B68" s="51" t="s">
        <v>213</v>
      </c>
      <c r="C68" s="51" t="s">
        <v>94</v>
      </c>
      <c r="D68" s="51" t="s">
        <v>179</v>
      </c>
      <c r="E68" s="51" t="s">
        <v>152</v>
      </c>
      <c r="F68" s="72"/>
      <c r="G68" s="67">
        <v>1212300</v>
      </c>
      <c r="H68" s="67">
        <v>939285.85</v>
      </c>
      <c r="I68" s="64">
        <v>77.5</v>
      </c>
    </row>
    <row r="69" spans="1:9" ht="89.25" x14ac:dyDescent="0.2">
      <c r="A69" s="154" t="s">
        <v>431</v>
      </c>
      <c r="B69" s="51" t="s">
        <v>213</v>
      </c>
      <c r="C69" s="51" t="s">
        <v>94</v>
      </c>
      <c r="D69" s="51" t="s">
        <v>179</v>
      </c>
      <c r="E69" s="51" t="s">
        <v>432</v>
      </c>
      <c r="F69" s="72"/>
      <c r="G69" s="67">
        <v>1212300</v>
      </c>
      <c r="H69" s="67">
        <v>939285.85</v>
      </c>
      <c r="I69" s="64">
        <v>77.5</v>
      </c>
    </row>
    <row r="70" spans="1:9" ht="102" x14ac:dyDescent="0.2">
      <c r="A70" s="154" t="s">
        <v>445</v>
      </c>
      <c r="B70" s="51" t="s">
        <v>213</v>
      </c>
      <c r="C70" s="51" t="s">
        <v>94</v>
      </c>
      <c r="D70" s="51" t="s">
        <v>179</v>
      </c>
      <c r="E70" s="51" t="s">
        <v>230</v>
      </c>
      <c r="F70" s="51"/>
      <c r="G70" s="63">
        <v>1212300</v>
      </c>
      <c r="H70" s="63">
        <v>939285.85</v>
      </c>
      <c r="I70" s="64">
        <v>77.5</v>
      </c>
    </row>
    <row r="71" spans="1:9" x14ac:dyDescent="0.2">
      <c r="A71" s="154" t="s">
        <v>6</v>
      </c>
      <c r="B71" s="51" t="s">
        <v>213</v>
      </c>
      <c r="C71" s="51" t="s">
        <v>94</v>
      </c>
      <c r="D71" s="51" t="s">
        <v>179</v>
      </c>
      <c r="E71" s="51" t="s">
        <v>230</v>
      </c>
      <c r="F71" s="51" t="s">
        <v>422</v>
      </c>
      <c r="G71" s="63">
        <v>1212300</v>
      </c>
      <c r="H71" s="63">
        <v>939285.85</v>
      </c>
      <c r="I71" s="64">
        <v>77.5</v>
      </c>
    </row>
    <row r="72" spans="1:9" x14ac:dyDescent="0.2">
      <c r="A72" s="154" t="s">
        <v>49</v>
      </c>
      <c r="B72" s="51" t="s">
        <v>213</v>
      </c>
      <c r="C72" s="51" t="s">
        <v>94</v>
      </c>
      <c r="D72" s="51" t="s">
        <v>179</v>
      </c>
      <c r="E72" s="51" t="s">
        <v>50</v>
      </c>
      <c r="F72" s="51"/>
      <c r="G72" s="67">
        <v>50000</v>
      </c>
      <c r="H72" s="67">
        <v>35000</v>
      </c>
      <c r="I72" s="68">
        <v>70</v>
      </c>
    </row>
    <row r="73" spans="1:9" ht="38.25" x14ac:dyDescent="0.2">
      <c r="A73" s="154" t="s">
        <v>651</v>
      </c>
      <c r="B73" s="51" t="s">
        <v>213</v>
      </c>
      <c r="C73" s="51" t="s">
        <v>94</v>
      </c>
      <c r="D73" s="51" t="s">
        <v>179</v>
      </c>
      <c r="E73" s="51" t="s">
        <v>35</v>
      </c>
      <c r="F73" s="51"/>
      <c r="G73" s="63">
        <v>50000</v>
      </c>
      <c r="H73" s="63">
        <v>35000</v>
      </c>
      <c r="I73" s="64">
        <v>70</v>
      </c>
    </row>
    <row r="74" spans="1:9" x14ac:dyDescent="0.2">
      <c r="A74" s="154" t="s">
        <v>6</v>
      </c>
      <c r="B74" s="51" t="s">
        <v>213</v>
      </c>
      <c r="C74" s="51" t="s">
        <v>94</v>
      </c>
      <c r="D74" s="51" t="s">
        <v>179</v>
      </c>
      <c r="E74" s="51" t="s">
        <v>35</v>
      </c>
      <c r="F74" s="51" t="s">
        <v>422</v>
      </c>
      <c r="G74" s="63">
        <v>50000</v>
      </c>
      <c r="H74" s="63">
        <v>35000</v>
      </c>
      <c r="I74" s="64">
        <v>70</v>
      </c>
    </row>
    <row r="75" spans="1:9" x14ac:dyDescent="0.2">
      <c r="A75" s="154" t="s">
        <v>101</v>
      </c>
      <c r="B75" s="51" t="s">
        <v>213</v>
      </c>
      <c r="C75" s="51" t="s">
        <v>102</v>
      </c>
      <c r="D75" s="51" t="s">
        <v>141</v>
      </c>
      <c r="E75" s="51"/>
      <c r="F75" s="51"/>
      <c r="G75" s="63">
        <v>2201000</v>
      </c>
      <c r="H75" s="63"/>
      <c r="I75" s="64"/>
    </row>
    <row r="76" spans="1:9" x14ac:dyDescent="0.2">
      <c r="A76" s="154" t="s">
        <v>36</v>
      </c>
      <c r="B76" s="51" t="s">
        <v>213</v>
      </c>
      <c r="C76" s="51" t="s">
        <v>102</v>
      </c>
      <c r="D76" s="51" t="s">
        <v>89</v>
      </c>
      <c r="E76" s="51"/>
      <c r="F76" s="51"/>
      <c r="G76" s="63">
        <v>2201000</v>
      </c>
      <c r="H76" s="63"/>
      <c r="I76" s="64"/>
    </row>
    <row r="77" spans="1:9" x14ac:dyDescent="0.2">
      <c r="A77" s="154" t="s">
        <v>3</v>
      </c>
      <c r="B77" s="51" t="s">
        <v>213</v>
      </c>
      <c r="C77" s="51" t="s">
        <v>102</v>
      </c>
      <c r="D77" s="51" t="s">
        <v>89</v>
      </c>
      <c r="E77" s="51" t="s">
        <v>4</v>
      </c>
      <c r="F77" s="51"/>
      <c r="G77" s="63">
        <v>2200000</v>
      </c>
      <c r="H77" s="63"/>
      <c r="I77" s="64"/>
    </row>
    <row r="78" spans="1:9" ht="38.25" x14ac:dyDescent="0.2">
      <c r="A78" s="154" t="s">
        <v>652</v>
      </c>
      <c r="B78" s="51" t="s">
        <v>213</v>
      </c>
      <c r="C78" s="51" t="s">
        <v>102</v>
      </c>
      <c r="D78" s="51" t="s">
        <v>89</v>
      </c>
      <c r="E78" s="51" t="s">
        <v>653</v>
      </c>
      <c r="F78" s="51"/>
      <c r="G78" s="63">
        <v>2200000</v>
      </c>
      <c r="H78" s="63"/>
      <c r="I78" s="64"/>
    </row>
    <row r="79" spans="1:9" x14ac:dyDescent="0.2">
      <c r="A79" s="154" t="s">
        <v>6</v>
      </c>
      <c r="B79" s="51" t="s">
        <v>213</v>
      </c>
      <c r="C79" s="51" t="s">
        <v>102</v>
      </c>
      <c r="D79" s="51" t="s">
        <v>89</v>
      </c>
      <c r="E79" s="51" t="s">
        <v>653</v>
      </c>
      <c r="F79" s="51" t="s">
        <v>422</v>
      </c>
      <c r="G79" s="63">
        <v>2200000</v>
      </c>
      <c r="H79" s="63"/>
      <c r="I79" s="64"/>
    </row>
    <row r="80" spans="1:9" ht="51" x14ac:dyDescent="0.2">
      <c r="A80" s="154" t="s">
        <v>654</v>
      </c>
      <c r="B80" s="51" t="s">
        <v>213</v>
      </c>
      <c r="C80" s="51" t="s">
        <v>102</v>
      </c>
      <c r="D80" s="51" t="s">
        <v>89</v>
      </c>
      <c r="E80" s="51" t="s">
        <v>655</v>
      </c>
      <c r="F80" s="51"/>
      <c r="G80" s="67">
        <v>1000</v>
      </c>
      <c r="H80" s="67"/>
      <c r="I80" s="68"/>
    </row>
    <row r="81" spans="1:9" x14ac:dyDescent="0.2">
      <c r="A81" s="154" t="s">
        <v>6</v>
      </c>
      <c r="B81" s="51" t="s">
        <v>213</v>
      </c>
      <c r="C81" s="51" t="s">
        <v>102</v>
      </c>
      <c r="D81" s="51" t="s">
        <v>89</v>
      </c>
      <c r="E81" s="51" t="s">
        <v>655</v>
      </c>
      <c r="F81" s="51" t="s">
        <v>422</v>
      </c>
      <c r="G81" s="63">
        <v>1000</v>
      </c>
      <c r="H81" s="63"/>
      <c r="I81" s="64"/>
    </row>
    <row r="82" spans="1:9" x14ac:dyDescent="0.2">
      <c r="A82" s="155" t="s">
        <v>103</v>
      </c>
      <c r="B82" s="51" t="s">
        <v>213</v>
      </c>
      <c r="C82" s="51" t="s">
        <v>123</v>
      </c>
      <c r="D82" s="51" t="s">
        <v>141</v>
      </c>
      <c r="E82" s="51"/>
      <c r="F82" s="51"/>
      <c r="G82" s="63">
        <v>245875800</v>
      </c>
      <c r="H82" s="63">
        <v>232896969.28</v>
      </c>
      <c r="I82" s="64">
        <v>94.7</v>
      </c>
    </row>
    <row r="83" spans="1:9" x14ac:dyDescent="0.2">
      <c r="A83" s="154" t="s">
        <v>212</v>
      </c>
      <c r="B83" s="51">
        <v>860</v>
      </c>
      <c r="C83" s="51" t="s">
        <v>123</v>
      </c>
      <c r="D83" s="51" t="s">
        <v>89</v>
      </c>
      <c r="E83" s="51"/>
      <c r="F83" s="51"/>
      <c r="G83" s="63">
        <v>60956600</v>
      </c>
      <c r="H83" s="63">
        <v>59302791.75</v>
      </c>
      <c r="I83" s="64">
        <v>97.3</v>
      </c>
    </row>
    <row r="84" spans="1:9" x14ac:dyDescent="0.2">
      <c r="A84" s="154" t="s">
        <v>116</v>
      </c>
      <c r="B84" s="51">
        <v>860</v>
      </c>
      <c r="C84" s="51" t="s">
        <v>123</v>
      </c>
      <c r="D84" s="51" t="s">
        <v>89</v>
      </c>
      <c r="E84" s="51" t="s">
        <v>186</v>
      </c>
      <c r="F84" s="51"/>
      <c r="G84" s="63">
        <v>56010900</v>
      </c>
      <c r="H84" s="63">
        <v>56010720.990000002</v>
      </c>
      <c r="I84" s="64">
        <v>100</v>
      </c>
    </row>
    <row r="85" spans="1:9" ht="25.5" x14ac:dyDescent="0.2">
      <c r="A85" s="154" t="s">
        <v>656</v>
      </c>
      <c r="B85" s="51">
        <v>860</v>
      </c>
      <c r="C85" s="51" t="s">
        <v>123</v>
      </c>
      <c r="D85" s="51" t="s">
        <v>89</v>
      </c>
      <c r="E85" s="51" t="s">
        <v>657</v>
      </c>
      <c r="F85" s="51"/>
      <c r="G85" s="63">
        <v>51265900</v>
      </c>
      <c r="H85" s="63">
        <v>51265900</v>
      </c>
      <c r="I85" s="64">
        <v>100</v>
      </c>
    </row>
    <row r="86" spans="1:9" ht="38.25" x14ac:dyDescent="0.2">
      <c r="A86" s="154" t="s">
        <v>446</v>
      </c>
      <c r="B86" s="51">
        <v>860</v>
      </c>
      <c r="C86" s="51" t="s">
        <v>123</v>
      </c>
      <c r="D86" s="51" t="s">
        <v>89</v>
      </c>
      <c r="E86" s="51" t="s">
        <v>657</v>
      </c>
      <c r="F86" s="51" t="s">
        <v>447</v>
      </c>
      <c r="G86" s="63">
        <v>51265900</v>
      </c>
      <c r="H86" s="63">
        <v>51265900</v>
      </c>
      <c r="I86" s="64">
        <v>100</v>
      </c>
    </row>
    <row r="87" spans="1:9" ht="51" x14ac:dyDescent="0.2">
      <c r="A87" s="154" t="s">
        <v>658</v>
      </c>
      <c r="B87" s="51">
        <v>860</v>
      </c>
      <c r="C87" s="51" t="s">
        <v>123</v>
      </c>
      <c r="D87" s="51" t="s">
        <v>89</v>
      </c>
      <c r="E87" s="51" t="s">
        <v>659</v>
      </c>
      <c r="F87" s="51"/>
      <c r="G87" s="63">
        <v>4000000</v>
      </c>
      <c r="H87" s="63">
        <v>3999999.99</v>
      </c>
      <c r="I87" s="64">
        <v>100</v>
      </c>
    </row>
    <row r="88" spans="1:9" x14ac:dyDescent="0.2">
      <c r="A88" s="154" t="s">
        <v>443</v>
      </c>
      <c r="B88" s="51">
        <v>860</v>
      </c>
      <c r="C88" s="51" t="s">
        <v>123</v>
      </c>
      <c r="D88" s="51" t="s">
        <v>89</v>
      </c>
      <c r="E88" s="51" t="s">
        <v>659</v>
      </c>
      <c r="F88" s="51" t="s">
        <v>444</v>
      </c>
      <c r="G88" s="63">
        <v>4000000</v>
      </c>
      <c r="H88" s="63">
        <v>3999999.99</v>
      </c>
      <c r="I88" s="68">
        <v>100</v>
      </c>
    </row>
    <row r="89" spans="1:9" ht="76.5" x14ac:dyDescent="0.2">
      <c r="A89" s="154" t="s">
        <v>660</v>
      </c>
      <c r="B89" s="51">
        <v>860</v>
      </c>
      <c r="C89" s="51" t="s">
        <v>123</v>
      </c>
      <c r="D89" s="51" t="s">
        <v>89</v>
      </c>
      <c r="E89" s="51" t="s">
        <v>661</v>
      </c>
      <c r="F89" s="51"/>
      <c r="G89" s="63">
        <v>745000</v>
      </c>
      <c r="H89" s="81">
        <v>744821</v>
      </c>
      <c r="I89" s="64">
        <v>100</v>
      </c>
    </row>
    <row r="90" spans="1:9" x14ac:dyDescent="0.2">
      <c r="A90" s="154" t="s">
        <v>443</v>
      </c>
      <c r="B90" s="51">
        <v>860</v>
      </c>
      <c r="C90" s="51" t="s">
        <v>123</v>
      </c>
      <c r="D90" s="51" t="s">
        <v>89</v>
      </c>
      <c r="E90" s="51" t="s">
        <v>661</v>
      </c>
      <c r="F90" s="51" t="s">
        <v>444</v>
      </c>
      <c r="G90" s="63">
        <v>745000</v>
      </c>
      <c r="H90" s="81">
        <v>744821</v>
      </c>
      <c r="I90" s="82">
        <v>100</v>
      </c>
    </row>
    <row r="91" spans="1:9" x14ac:dyDescent="0.2">
      <c r="A91" s="154" t="s">
        <v>3</v>
      </c>
      <c r="B91" s="51">
        <v>860</v>
      </c>
      <c r="C91" s="51" t="s">
        <v>123</v>
      </c>
      <c r="D91" s="51" t="s">
        <v>89</v>
      </c>
      <c r="E91" s="51" t="s">
        <v>4</v>
      </c>
      <c r="F91" s="51"/>
      <c r="G91" s="67">
        <v>2900000</v>
      </c>
      <c r="H91" s="67">
        <v>1399200</v>
      </c>
      <c r="I91" s="68">
        <v>48.2</v>
      </c>
    </row>
    <row r="92" spans="1:9" ht="38.25" x14ac:dyDescent="0.2">
      <c r="A92" s="154" t="s">
        <v>448</v>
      </c>
      <c r="B92" s="51">
        <v>860</v>
      </c>
      <c r="C92" s="51" t="s">
        <v>123</v>
      </c>
      <c r="D92" s="51" t="s">
        <v>89</v>
      </c>
      <c r="E92" s="51" t="s">
        <v>449</v>
      </c>
      <c r="F92" s="51"/>
      <c r="G92" s="63">
        <v>2900000</v>
      </c>
      <c r="H92" s="63">
        <v>1399200</v>
      </c>
      <c r="I92" s="64">
        <v>48.2</v>
      </c>
    </row>
    <row r="93" spans="1:9" x14ac:dyDescent="0.2">
      <c r="A93" s="154" t="s">
        <v>443</v>
      </c>
      <c r="B93" s="51">
        <v>860</v>
      </c>
      <c r="C93" s="51" t="s">
        <v>123</v>
      </c>
      <c r="D93" s="51" t="s">
        <v>89</v>
      </c>
      <c r="E93" s="51" t="s">
        <v>449</v>
      </c>
      <c r="F93" s="51" t="s">
        <v>444</v>
      </c>
      <c r="G93" s="63">
        <v>2900000</v>
      </c>
      <c r="H93" s="63">
        <v>1399200</v>
      </c>
      <c r="I93" s="64">
        <v>48.2</v>
      </c>
    </row>
    <row r="94" spans="1:9" ht="38.25" x14ac:dyDescent="0.2">
      <c r="A94" s="154" t="s">
        <v>662</v>
      </c>
      <c r="B94" s="51">
        <v>860</v>
      </c>
      <c r="C94" s="51" t="s">
        <v>123</v>
      </c>
      <c r="D94" s="51" t="s">
        <v>89</v>
      </c>
      <c r="E94" s="51" t="s">
        <v>663</v>
      </c>
      <c r="F94" s="51"/>
      <c r="G94" s="63">
        <v>235000</v>
      </c>
      <c r="H94" s="63">
        <v>235000</v>
      </c>
      <c r="I94" s="64">
        <v>100</v>
      </c>
    </row>
    <row r="95" spans="1:9" x14ac:dyDescent="0.2">
      <c r="A95" s="154" t="s">
        <v>443</v>
      </c>
      <c r="B95" s="51">
        <v>860</v>
      </c>
      <c r="C95" s="51" t="s">
        <v>123</v>
      </c>
      <c r="D95" s="51" t="s">
        <v>89</v>
      </c>
      <c r="E95" s="51" t="s">
        <v>663</v>
      </c>
      <c r="F95" s="51" t="s">
        <v>444</v>
      </c>
      <c r="G95" s="63">
        <v>235000</v>
      </c>
      <c r="H95" s="63">
        <v>235000</v>
      </c>
      <c r="I95" s="64">
        <v>100</v>
      </c>
    </row>
    <row r="96" spans="1:9" x14ac:dyDescent="0.2">
      <c r="A96" s="154" t="s">
        <v>49</v>
      </c>
      <c r="B96" s="51">
        <v>860</v>
      </c>
      <c r="C96" s="51" t="s">
        <v>123</v>
      </c>
      <c r="D96" s="51" t="s">
        <v>89</v>
      </c>
      <c r="E96" s="51" t="s">
        <v>50</v>
      </c>
      <c r="F96" s="51"/>
      <c r="G96" s="63">
        <v>1810700</v>
      </c>
      <c r="H96" s="63">
        <v>1657870.76</v>
      </c>
      <c r="I96" s="64">
        <v>91.6</v>
      </c>
    </row>
    <row r="97" spans="1:9" ht="51" x14ac:dyDescent="0.2">
      <c r="A97" s="154" t="s">
        <v>664</v>
      </c>
      <c r="B97" s="51">
        <v>860</v>
      </c>
      <c r="C97" s="51" t="s">
        <v>123</v>
      </c>
      <c r="D97" s="51" t="s">
        <v>89</v>
      </c>
      <c r="E97" s="51" t="s">
        <v>450</v>
      </c>
      <c r="F97" s="51"/>
      <c r="G97" s="67">
        <v>1810700</v>
      </c>
      <c r="H97" s="67">
        <v>1657870.76</v>
      </c>
      <c r="I97" s="68">
        <v>91.6</v>
      </c>
    </row>
    <row r="98" spans="1:9" x14ac:dyDescent="0.2">
      <c r="A98" s="154" t="s">
        <v>451</v>
      </c>
      <c r="B98" s="51">
        <v>860</v>
      </c>
      <c r="C98" s="51" t="s">
        <v>123</v>
      </c>
      <c r="D98" s="51" t="s">
        <v>89</v>
      </c>
      <c r="E98" s="51" t="s">
        <v>450</v>
      </c>
      <c r="F98" s="51" t="s">
        <v>452</v>
      </c>
      <c r="G98" s="63">
        <v>55000</v>
      </c>
      <c r="H98" s="81">
        <v>55000</v>
      </c>
      <c r="I98" s="81">
        <v>100</v>
      </c>
    </row>
    <row r="99" spans="1:9" x14ac:dyDescent="0.2">
      <c r="A99" s="154" t="s">
        <v>443</v>
      </c>
      <c r="B99" s="51">
        <v>860</v>
      </c>
      <c r="C99" s="51" t="s">
        <v>123</v>
      </c>
      <c r="D99" s="51" t="s">
        <v>89</v>
      </c>
      <c r="E99" s="51" t="s">
        <v>450</v>
      </c>
      <c r="F99" s="51" t="s">
        <v>444</v>
      </c>
      <c r="G99" s="63">
        <v>1755700</v>
      </c>
      <c r="H99" s="63">
        <v>1602870.76</v>
      </c>
      <c r="I99" s="64">
        <v>91.3</v>
      </c>
    </row>
    <row r="100" spans="1:9" x14ac:dyDescent="0.2">
      <c r="A100" s="154" t="s">
        <v>105</v>
      </c>
      <c r="B100" s="51">
        <v>860</v>
      </c>
      <c r="C100" s="51" t="s">
        <v>123</v>
      </c>
      <c r="D100" s="51" t="s">
        <v>91</v>
      </c>
      <c r="E100" s="51"/>
      <c r="F100" s="51"/>
      <c r="G100" s="67">
        <v>112110500</v>
      </c>
      <c r="H100" s="67">
        <v>107711827.87</v>
      </c>
      <c r="I100" s="68">
        <v>96.1</v>
      </c>
    </row>
    <row r="101" spans="1:9" ht="25.5" x14ac:dyDescent="0.2">
      <c r="A101" s="154" t="s">
        <v>37</v>
      </c>
      <c r="B101" s="51" t="s">
        <v>213</v>
      </c>
      <c r="C101" s="51" t="s">
        <v>123</v>
      </c>
      <c r="D101" s="51" t="s">
        <v>91</v>
      </c>
      <c r="E101" s="51" t="s">
        <v>38</v>
      </c>
      <c r="F101" s="51"/>
      <c r="G101" s="63">
        <v>5076000</v>
      </c>
      <c r="H101" s="63">
        <v>4162170</v>
      </c>
      <c r="I101" s="64">
        <v>82</v>
      </c>
    </row>
    <row r="102" spans="1:9" ht="25.5" x14ac:dyDescent="0.2">
      <c r="A102" s="154" t="s">
        <v>39</v>
      </c>
      <c r="B102" s="51" t="s">
        <v>213</v>
      </c>
      <c r="C102" s="51" t="s">
        <v>123</v>
      </c>
      <c r="D102" s="51" t="s">
        <v>91</v>
      </c>
      <c r="E102" s="51" t="s">
        <v>40</v>
      </c>
      <c r="F102" s="51"/>
      <c r="G102" s="63">
        <v>5076000</v>
      </c>
      <c r="H102" s="63">
        <v>4162170</v>
      </c>
      <c r="I102" s="64">
        <v>82</v>
      </c>
    </row>
    <row r="103" spans="1:9" x14ac:dyDescent="0.2">
      <c r="A103" s="154" t="s">
        <v>443</v>
      </c>
      <c r="B103" s="51" t="s">
        <v>213</v>
      </c>
      <c r="C103" s="51" t="s">
        <v>123</v>
      </c>
      <c r="D103" s="51" t="s">
        <v>91</v>
      </c>
      <c r="E103" s="51" t="s">
        <v>40</v>
      </c>
      <c r="F103" s="51" t="s">
        <v>444</v>
      </c>
      <c r="G103" s="63">
        <v>5026000</v>
      </c>
      <c r="H103" s="63">
        <v>4112170</v>
      </c>
      <c r="I103" s="64">
        <v>81.8</v>
      </c>
    </row>
    <row r="104" spans="1:9" x14ac:dyDescent="0.2">
      <c r="A104" s="154" t="s">
        <v>443</v>
      </c>
      <c r="B104" s="51" t="s">
        <v>213</v>
      </c>
      <c r="C104" s="51" t="s">
        <v>123</v>
      </c>
      <c r="D104" s="51" t="s">
        <v>91</v>
      </c>
      <c r="E104" s="51" t="s">
        <v>40</v>
      </c>
      <c r="F104" s="51" t="s">
        <v>444</v>
      </c>
      <c r="G104" s="63">
        <v>50000</v>
      </c>
      <c r="H104" s="63">
        <v>50000</v>
      </c>
      <c r="I104" s="64">
        <v>100</v>
      </c>
    </row>
    <row r="105" spans="1:9" ht="25.5" x14ac:dyDescent="0.2">
      <c r="A105" s="154" t="s">
        <v>118</v>
      </c>
      <c r="B105" s="51">
        <v>860</v>
      </c>
      <c r="C105" s="51" t="s">
        <v>123</v>
      </c>
      <c r="D105" s="51" t="s">
        <v>91</v>
      </c>
      <c r="E105" s="51" t="s">
        <v>187</v>
      </c>
      <c r="F105" s="51"/>
      <c r="G105" s="63">
        <v>39623100</v>
      </c>
      <c r="H105" s="63">
        <v>36317139.219999999</v>
      </c>
      <c r="I105" s="64">
        <v>91.7</v>
      </c>
    </row>
    <row r="106" spans="1:9" ht="38.25" x14ac:dyDescent="0.2">
      <c r="A106" s="154" t="s">
        <v>665</v>
      </c>
      <c r="B106" s="51">
        <v>860</v>
      </c>
      <c r="C106" s="51" t="s">
        <v>123</v>
      </c>
      <c r="D106" s="51" t="s">
        <v>91</v>
      </c>
      <c r="E106" s="51" t="s">
        <v>666</v>
      </c>
      <c r="F106" s="51"/>
      <c r="G106" s="63">
        <v>30087500</v>
      </c>
      <c r="H106" s="63">
        <v>30087500</v>
      </c>
      <c r="I106" s="64">
        <v>100</v>
      </c>
    </row>
    <row r="107" spans="1:9" ht="38.25" x14ac:dyDescent="0.2">
      <c r="A107" s="154" t="s">
        <v>446</v>
      </c>
      <c r="B107" s="51">
        <v>860</v>
      </c>
      <c r="C107" s="51" t="s">
        <v>123</v>
      </c>
      <c r="D107" s="51" t="s">
        <v>91</v>
      </c>
      <c r="E107" s="51" t="s">
        <v>666</v>
      </c>
      <c r="F107" s="51" t="s">
        <v>447</v>
      </c>
      <c r="G107" s="63">
        <v>30087500</v>
      </c>
      <c r="H107" s="63">
        <v>30087500</v>
      </c>
      <c r="I107" s="64">
        <v>100</v>
      </c>
    </row>
    <row r="108" spans="1:9" ht="51" x14ac:dyDescent="0.2">
      <c r="A108" s="154" t="s">
        <v>667</v>
      </c>
      <c r="B108" s="51">
        <v>860</v>
      </c>
      <c r="C108" s="51" t="s">
        <v>123</v>
      </c>
      <c r="D108" s="51" t="s">
        <v>91</v>
      </c>
      <c r="E108" s="51" t="s">
        <v>668</v>
      </c>
      <c r="F108" s="51"/>
      <c r="G108" s="63">
        <v>9019100</v>
      </c>
      <c r="H108" s="63">
        <v>6000000</v>
      </c>
      <c r="I108" s="64">
        <v>66.5</v>
      </c>
    </row>
    <row r="109" spans="1:9" x14ac:dyDescent="0.2">
      <c r="A109" s="154" t="s">
        <v>443</v>
      </c>
      <c r="B109" s="51">
        <v>860</v>
      </c>
      <c r="C109" s="51" t="s">
        <v>123</v>
      </c>
      <c r="D109" s="51" t="s">
        <v>91</v>
      </c>
      <c r="E109" s="51" t="s">
        <v>668</v>
      </c>
      <c r="F109" s="51" t="s">
        <v>444</v>
      </c>
      <c r="G109" s="63">
        <v>9019100</v>
      </c>
      <c r="H109" s="63">
        <v>6000000</v>
      </c>
      <c r="I109" s="64">
        <v>66.5</v>
      </c>
    </row>
    <row r="110" spans="1:9" ht="63.75" x14ac:dyDescent="0.2">
      <c r="A110" s="154" t="s">
        <v>669</v>
      </c>
      <c r="B110" s="51">
        <v>860</v>
      </c>
      <c r="C110" s="51" t="s">
        <v>123</v>
      </c>
      <c r="D110" s="51" t="s">
        <v>91</v>
      </c>
      <c r="E110" s="51" t="s">
        <v>670</v>
      </c>
      <c r="F110" s="51"/>
      <c r="G110" s="63">
        <v>516500</v>
      </c>
      <c r="H110" s="63">
        <v>229639.22</v>
      </c>
      <c r="I110" s="64">
        <v>44.5</v>
      </c>
    </row>
    <row r="111" spans="1:9" x14ac:dyDescent="0.2">
      <c r="A111" s="154" t="s">
        <v>443</v>
      </c>
      <c r="B111" s="51">
        <v>860</v>
      </c>
      <c r="C111" s="51" t="s">
        <v>123</v>
      </c>
      <c r="D111" s="51" t="s">
        <v>91</v>
      </c>
      <c r="E111" s="51" t="s">
        <v>670</v>
      </c>
      <c r="F111" s="51" t="s">
        <v>444</v>
      </c>
      <c r="G111" s="63">
        <v>516500</v>
      </c>
      <c r="H111" s="63">
        <v>229639.22</v>
      </c>
      <c r="I111" s="64">
        <v>44.5</v>
      </c>
    </row>
    <row r="112" spans="1:9" x14ac:dyDescent="0.2">
      <c r="A112" s="154" t="s">
        <v>453</v>
      </c>
      <c r="B112" s="51">
        <v>860</v>
      </c>
      <c r="C112" s="51" t="s">
        <v>123</v>
      </c>
      <c r="D112" s="51" t="s">
        <v>91</v>
      </c>
      <c r="E112" s="51" t="s">
        <v>454</v>
      </c>
      <c r="F112" s="51"/>
      <c r="G112" s="63">
        <v>2500000</v>
      </c>
      <c r="H112" s="63">
        <v>2500000</v>
      </c>
      <c r="I112" s="64">
        <v>100</v>
      </c>
    </row>
    <row r="113" spans="1:9" x14ac:dyDescent="0.2">
      <c r="A113" s="154" t="s">
        <v>455</v>
      </c>
      <c r="B113" s="51">
        <v>860</v>
      </c>
      <c r="C113" s="51" t="s">
        <v>123</v>
      </c>
      <c r="D113" s="51" t="s">
        <v>91</v>
      </c>
      <c r="E113" s="51" t="s">
        <v>456</v>
      </c>
      <c r="F113" s="51"/>
      <c r="G113" s="63">
        <v>2500000</v>
      </c>
      <c r="H113" s="63">
        <v>2500000</v>
      </c>
      <c r="I113" s="64">
        <v>100</v>
      </c>
    </row>
    <row r="114" spans="1:9" x14ac:dyDescent="0.2">
      <c r="A114" s="154" t="s">
        <v>443</v>
      </c>
      <c r="B114" s="51">
        <v>860</v>
      </c>
      <c r="C114" s="51" t="s">
        <v>123</v>
      </c>
      <c r="D114" s="51" t="s">
        <v>91</v>
      </c>
      <c r="E114" s="51" t="s">
        <v>456</v>
      </c>
      <c r="F114" s="51" t="s">
        <v>444</v>
      </c>
      <c r="G114" s="63">
        <v>2500000</v>
      </c>
      <c r="H114" s="63">
        <v>2500000</v>
      </c>
      <c r="I114" s="64">
        <v>100</v>
      </c>
    </row>
    <row r="115" spans="1:9" x14ac:dyDescent="0.2">
      <c r="A115" s="154" t="s">
        <v>170</v>
      </c>
      <c r="B115" s="51">
        <v>860</v>
      </c>
      <c r="C115" s="51" t="s">
        <v>123</v>
      </c>
      <c r="D115" s="51" t="s">
        <v>91</v>
      </c>
      <c r="E115" s="51" t="s">
        <v>171</v>
      </c>
      <c r="F115" s="51"/>
      <c r="G115" s="67">
        <v>856000</v>
      </c>
      <c r="H115" s="67">
        <v>747383.02</v>
      </c>
      <c r="I115" s="68">
        <v>87.3</v>
      </c>
    </row>
    <row r="116" spans="1:9" ht="25.5" x14ac:dyDescent="0.2">
      <c r="A116" s="154" t="s">
        <v>51</v>
      </c>
      <c r="B116" s="51">
        <v>860</v>
      </c>
      <c r="C116" s="51" t="s">
        <v>123</v>
      </c>
      <c r="D116" s="51" t="s">
        <v>91</v>
      </c>
      <c r="E116" s="51" t="s">
        <v>188</v>
      </c>
      <c r="F116" s="51"/>
      <c r="G116" s="63">
        <v>856000</v>
      </c>
      <c r="H116" s="63">
        <v>747383.02</v>
      </c>
      <c r="I116" s="64">
        <v>87.3</v>
      </c>
    </row>
    <row r="117" spans="1:9" x14ac:dyDescent="0.2">
      <c r="A117" s="154" t="s">
        <v>443</v>
      </c>
      <c r="B117" s="51">
        <v>860</v>
      </c>
      <c r="C117" s="51" t="s">
        <v>123</v>
      </c>
      <c r="D117" s="51" t="s">
        <v>91</v>
      </c>
      <c r="E117" s="51" t="s">
        <v>188</v>
      </c>
      <c r="F117" s="51" t="s">
        <v>444</v>
      </c>
      <c r="G117" s="63">
        <v>856000</v>
      </c>
      <c r="H117" s="63">
        <v>747383.02</v>
      </c>
      <c r="I117" s="64">
        <v>87.3</v>
      </c>
    </row>
    <row r="118" spans="1:9" x14ac:dyDescent="0.2">
      <c r="A118" s="154" t="s">
        <v>197</v>
      </c>
      <c r="B118" s="51">
        <v>860</v>
      </c>
      <c r="C118" s="51" t="s">
        <v>123</v>
      </c>
      <c r="D118" s="51" t="s">
        <v>91</v>
      </c>
      <c r="E118" s="51" t="s">
        <v>152</v>
      </c>
      <c r="F118" s="51"/>
      <c r="G118" s="63">
        <v>62365400</v>
      </c>
      <c r="H118" s="63">
        <v>62365400</v>
      </c>
      <c r="I118" s="64">
        <v>100</v>
      </c>
    </row>
    <row r="119" spans="1:9" ht="89.25" x14ac:dyDescent="0.2">
      <c r="A119" s="154" t="s">
        <v>431</v>
      </c>
      <c r="B119" s="51">
        <v>860</v>
      </c>
      <c r="C119" s="51" t="s">
        <v>123</v>
      </c>
      <c r="D119" s="51" t="s">
        <v>91</v>
      </c>
      <c r="E119" s="51" t="s">
        <v>432</v>
      </c>
      <c r="F119" s="51"/>
      <c r="G119" s="63">
        <v>62365400</v>
      </c>
      <c r="H119" s="63">
        <v>62365400</v>
      </c>
      <c r="I119" s="64">
        <v>100</v>
      </c>
    </row>
    <row r="120" spans="1:9" ht="38.25" x14ac:dyDescent="0.2">
      <c r="A120" s="154" t="s">
        <v>172</v>
      </c>
      <c r="B120" s="51">
        <v>860</v>
      </c>
      <c r="C120" s="51" t="s">
        <v>123</v>
      </c>
      <c r="D120" s="51" t="s">
        <v>91</v>
      </c>
      <c r="E120" s="51" t="s">
        <v>228</v>
      </c>
      <c r="F120" s="51"/>
      <c r="G120" s="63">
        <v>62365400</v>
      </c>
      <c r="H120" s="63">
        <v>62365400</v>
      </c>
      <c r="I120" s="64">
        <v>100</v>
      </c>
    </row>
    <row r="121" spans="1:9" ht="38.25" x14ac:dyDescent="0.2">
      <c r="A121" s="154" t="s">
        <v>446</v>
      </c>
      <c r="B121" s="51">
        <v>860</v>
      </c>
      <c r="C121" s="51" t="s">
        <v>123</v>
      </c>
      <c r="D121" s="51" t="s">
        <v>91</v>
      </c>
      <c r="E121" s="51" t="s">
        <v>228</v>
      </c>
      <c r="F121" s="51" t="s">
        <v>447</v>
      </c>
      <c r="G121" s="63">
        <v>62365400</v>
      </c>
      <c r="H121" s="63">
        <v>62365400</v>
      </c>
      <c r="I121" s="64">
        <v>100</v>
      </c>
    </row>
    <row r="122" spans="1:9" x14ac:dyDescent="0.2">
      <c r="A122" s="154" t="s">
        <v>49</v>
      </c>
      <c r="B122" s="51">
        <v>860</v>
      </c>
      <c r="C122" s="51" t="s">
        <v>123</v>
      </c>
      <c r="D122" s="51" t="s">
        <v>91</v>
      </c>
      <c r="E122" s="51" t="s">
        <v>50</v>
      </c>
      <c r="F122" s="51"/>
      <c r="G122" s="63">
        <v>1690000</v>
      </c>
      <c r="H122" s="63">
        <v>1619735.63</v>
      </c>
      <c r="I122" s="64">
        <v>95.8</v>
      </c>
    </row>
    <row r="123" spans="1:9" ht="25.5" x14ac:dyDescent="0.2">
      <c r="A123" s="154" t="s">
        <v>457</v>
      </c>
      <c r="B123" s="51">
        <v>860</v>
      </c>
      <c r="C123" s="51" t="s">
        <v>123</v>
      </c>
      <c r="D123" s="51" t="s">
        <v>91</v>
      </c>
      <c r="E123" s="51" t="s">
        <v>47</v>
      </c>
      <c r="F123" s="51"/>
      <c r="G123" s="63">
        <v>1325500</v>
      </c>
      <c r="H123" s="63">
        <v>1325257.53</v>
      </c>
      <c r="I123" s="64">
        <v>100</v>
      </c>
    </row>
    <row r="124" spans="1:9" x14ac:dyDescent="0.2">
      <c r="A124" s="154" t="s">
        <v>443</v>
      </c>
      <c r="B124" s="51">
        <v>860</v>
      </c>
      <c r="C124" s="51" t="s">
        <v>123</v>
      </c>
      <c r="D124" s="51" t="s">
        <v>91</v>
      </c>
      <c r="E124" s="51" t="s">
        <v>47</v>
      </c>
      <c r="F124" s="51" t="s">
        <v>444</v>
      </c>
      <c r="G124" s="63">
        <v>1325500</v>
      </c>
      <c r="H124" s="63">
        <v>1325257.53</v>
      </c>
      <c r="I124" s="64">
        <v>100</v>
      </c>
    </row>
    <row r="125" spans="1:9" ht="25.5" x14ac:dyDescent="0.2">
      <c r="A125" s="154" t="s">
        <v>458</v>
      </c>
      <c r="B125" s="51">
        <v>860</v>
      </c>
      <c r="C125" s="51" t="s">
        <v>123</v>
      </c>
      <c r="D125" s="51" t="s">
        <v>91</v>
      </c>
      <c r="E125" s="51" t="s">
        <v>48</v>
      </c>
      <c r="F125" s="51"/>
      <c r="G125" s="63">
        <v>364500</v>
      </c>
      <c r="H125" s="63">
        <v>294478.09999999998</v>
      </c>
      <c r="I125" s="64">
        <v>80.8</v>
      </c>
    </row>
    <row r="126" spans="1:9" x14ac:dyDescent="0.2">
      <c r="A126" s="154" t="s">
        <v>443</v>
      </c>
      <c r="B126" s="51">
        <v>860</v>
      </c>
      <c r="C126" s="51" t="s">
        <v>123</v>
      </c>
      <c r="D126" s="51" t="s">
        <v>91</v>
      </c>
      <c r="E126" s="51" t="s">
        <v>48</v>
      </c>
      <c r="F126" s="51" t="s">
        <v>444</v>
      </c>
      <c r="G126" s="63">
        <v>364500</v>
      </c>
      <c r="H126" s="63">
        <v>294478.09999999998</v>
      </c>
      <c r="I126" s="64">
        <v>80.8</v>
      </c>
    </row>
    <row r="127" spans="1:9" x14ac:dyDescent="0.2">
      <c r="A127" s="154" t="s">
        <v>106</v>
      </c>
      <c r="B127" s="51">
        <v>860</v>
      </c>
      <c r="C127" s="51" t="s">
        <v>123</v>
      </c>
      <c r="D127" s="51" t="s">
        <v>123</v>
      </c>
      <c r="E127" s="51"/>
      <c r="F127" s="51"/>
      <c r="G127" s="63">
        <v>3877900</v>
      </c>
      <c r="H127" s="63">
        <v>3862224.81</v>
      </c>
      <c r="I127" s="64">
        <v>99.6</v>
      </c>
    </row>
    <row r="128" spans="1:9" x14ac:dyDescent="0.2">
      <c r="A128" s="154" t="s">
        <v>153</v>
      </c>
      <c r="B128" s="51">
        <v>860</v>
      </c>
      <c r="C128" s="51" t="s">
        <v>123</v>
      </c>
      <c r="D128" s="51" t="s">
        <v>123</v>
      </c>
      <c r="E128" s="51" t="s">
        <v>154</v>
      </c>
      <c r="F128" s="51"/>
      <c r="G128" s="63">
        <v>257000</v>
      </c>
      <c r="H128" s="63">
        <v>257000</v>
      </c>
      <c r="I128" s="64">
        <v>100</v>
      </c>
    </row>
    <row r="129" spans="1:9" ht="25.5" x14ac:dyDescent="0.2">
      <c r="A129" s="154" t="s">
        <v>459</v>
      </c>
      <c r="B129" s="51">
        <v>860</v>
      </c>
      <c r="C129" s="51" t="s">
        <v>123</v>
      </c>
      <c r="D129" s="51" t="s">
        <v>123</v>
      </c>
      <c r="E129" s="51" t="s">
        <v>154</v>
      </c>
      <c r="F129" s="51" t="s">
        <v>460</v>
      </c>
      <c r="G129" s="63">
        <v>257000</v>
      </c>
      <c r="H129" s="63">
        <v>257000</v>
      </c>
      <c r="I129" s="64">
        <v>100</v>
      </c>
    </row>
    <row r="130" spans="1:9" x14ac:dyDescent="0.2">
      <c r="A130" s="154" t="s">
        <v>3</v>
      </c>
      <c r="B130" s="51">
        <v>860</v>
      </c>
      <c r="C130" s="51" t="s">
        <v>123</v>
      </c>
      <c r="D130" s="51" t="s">
        <v>123</v>
      </c>
      <c r="E130" s="51" t="s">
        <v>4</v>
      </c>
      <c r="F130" s="51"/>
      <c r="G130" s="63">
        <v>833900</v>
      </c>
      <c r="H130" s="63">
        <v>831416.94</v>
      </c>
      <c r="I130" s="64">
        <v>99.7</v>
      </c>
    </row>
    <row r="131" spans="1:9" ht="38.25" x14ac:dyDescent="0.2">
      <c r="A131" s="154" t="s">
        <v>464</v>
      </c>
      <c r="B131" s="51">
        <v>860</v>
      </c>
      <c r="C131" s="51" t="s">
        <v>123</v>
      </c>
      <c r="D131" s="51" t="s">
        <v>123</v>
      </c>
      <c r="E131" s="51" t="s">
        <v>465</v>
      </c>
      <c r="F131" s="51"/>
      <c r="G131" s="63">
        <v>833900</v>
      </c>
      <c r="H131" s="63">
        <v>831416.94</v>
      </c>
      <c r="I131" s="64">
        <v>99.7</v>
      </c>
    </row>
    <row r="132" spans="1:9" x14ac:dyDescent="0.2">
      <c r="A132" s="154" t="s">
        <v>443</v>
      </c>
      <c r="B132" s="51">
        <v>860</v>
      </c>
      <c r="C132" s="51" t="s">
        <v>123</v>
      </c>
      <c r="D132" s="51" t="s">
        <v>123</v>
      </c>
      <c r="E132" s="51" t="s">
        <v>465</v>
      </c>
      <c r="F132" s="51" t="s">
        <v>444</v>
      </c>
      <c r="G132" s="63">
        <v>833900</v>
      </c>
      <c r="H132" s="63">
        <v>831416.94</v>
      </c>
      <c r="I132" s="64">
        <v>99.7</v>
      </c>
    </row>
    <row r="133" spans="1:9" x14ac:dyDescent="0.2">
      <c r="A133" s="154" t="s">
        <v>49</v>
      </c>
      <c r="B133" s="51">
        <v>860</v>
      </c>
      <c r="C133" s="51" t="s">
        <v>123</v>
      </c>
      <c r="D133" s="51" t="s">
        <v>123</v>
      </c>
      <c r="E133" s="51" t="s">
        <v>50</v>
      </c>
      <c r="F133" s="51"/>
      <c r="G133" s="63">
        <v>2787000</v>
      </c>
      <c r="H133" s="63">
        <v>2773807.87</v>
      </c>
      <c r="I133" s="64">
        <v>99.5</v>
      </c>
    </row>
    <row r="134" spans="1:9" ht="25.5" x14ac:dyDescent="0.2">
      <c r="A134" s="154" t="s">
        <v>466</v>
      </c>
      <c r="B134" s="51">
        <v>860</v>
      </c>
      <c r="C134" s="51" t="s">
        <v>123</v>
      </c>
      <c r="D134" s="51" t="s">
        <v>123</v>
      </c>
      <c r="E134" s="51" t="s">
        <v>45</v>
      </c>
      <c r="F134" s="51"/>
      <c r="G134" s="63">
        <v>2787000</v>
      </c>
      <c r="H134" s="63">
        <v>2773807.87</v>
      </c>
      <c r="I134" s="64">
        <v>99.5</v>
      </c>
    </row>
    <row r="135" spans="1:9" ht="25.5" x14ac:dyDescent="0.2">
      <c r="A135" s="154" t="s">
        <v>459</v>
      </c>
      <c r="B135" s="51">
        <v>860</v>
      </c>
      <c r="C135" s="51" t="s">
        <v>123</v>
      </c>
      <c r="D135" s="51" t="s">
        <v>123</v>
      </c>
      <c r="E135" s="51" t="s">
        <v>45</v>
      </c>
      <c r="F135" s="51" t="s">
        <v>460</v>
      </c>
      <c r="G135" s="63">
        <v>157700</v>
      </c>
      <c r="H135" s="63">
        <v>144700</v>
      </c>
      <c r="I135" s="64">
        <v>91.8</v>
      </c>
    </row>
    <row r="136" spans="1:9" x14ac:dyDescent="0.2">
      <c r="A136" s="154" t="s">
        <v>443</v>
      </c>
      <c r="B136" s="51">
        <v>860</v>
      </c>
      <c r="C136" s="51" t="s">
        <v>123</v>
      </c>
      <c r="D136" s="51" t="s">
        <v>123</v>
      </c>
      <c r="E136" s="51" t="s">
        <v>45</v>
      </c>
      <c r="F136" s="51" t="s">
        <v>444</v>
      </c>
      <c r="G136" s="63">
        <v>2629300</v>
      </c>
      <c r="H136" s="63">
        <v>2629107.87</v>
      </c>
      <c r="I136" s="64">
        <v>100</v>
      </c>
    </row>
    <row r="137" spans="1:9" x14ac:dyDescent="0.2">
      <c r="A137" s="154" t="s">
        <v>107</v>
      </c>
      <c r="B137" s="51">
        <v>860</v>
      </c>
      <c r="C137" s="51" t="s">
        <v>123</v>
      </c>
      <c r="D137" s="51" t="s">
        <v>124</v>
      </c>
      <c r="E137" s="51"/>
      <c r="F137" s="51"/>
      <c r="G137" s="63">
        <v>68930800</v>
      </c>
      <c r="H137" s="63">
        <v>62020124.850000001</v>
      </c>
      <c r="I137" s="64">
        <v>527.1</v>
      </c>
    </row>
    <row r="138" spans="1:9" ht="25.5" x14ac:dyDescent="0.2">
      <c r="A138" s="154" t="s">
        <v>118</v>
      </c>
      <c r="B138" s="51">
        <v>860</v>
      </c>
      <c r="C138" s="51" t="s">
        <v>123</v>
      </c>
      <c r="D138" s="51" t="s">
        <v>124</v>
      </c>
      <c r="E138" s="51" t="s">
        <v>187</v>
      </c>
      <c r="F138" s="51"/>
      <c r="G138" s="63">
        <v>3818400</v>
      </c>
      <c r="H138" s="63">
        <v>3818400</v>
      </c>
      <c r="I138" s="64">
        <v>100</v>
      </c>
    </row>
    <row r="139" spans="1:9" x14ac:dyDescent="0.2">
      <c r="A139" s="154" t="s">
        <v>671</v>
      </c>
      <c r="B139" s="51">
        <v>860</v>
      </c>
      <c r="C139" s="51" t="s">
        <v>123</v>
      </c>
      <c r="D139" s="51" t="s">
        <v>124</v>
      </c>
      <c r="E139" s="51" t="s">
        <v>672</v>
      </c>
      <c r="F139" s="51"/>
      <c r="G139" s="63">
        <v>3818400</v>
      </c>
      <c r="H139" s="63">
        <v>3818400</v>
      </c>
      <c r="I139" s="64">
        <v>100</v>
      </c>
    </row>
    <row r="140" spans="1:9" x14ac:dyDescent="0.2">
      <c r="A140" s="154" t="s">
        <v>443</v>
      </c>
      <c r="B140" s="51">
        <v>860</v>
      </c>
      <c r="C140" s="51" t="s">
        <v>123</v>
      </c>
      <c r="D140" s="51" t="s">
        <v>124</v>
      </c>
      <c r="E140" s="51" t="s">
        <v>672</v>
      </c>
      <c r="F140" s="51" t="s">
        <v>444</v>
      </c>
      <c r="G140" s="63">
        <v>3818400</v>
      </c>
      <c r="H140" s="63">
        <v>3818400</v>
      </c>
      <c r="I140" s="64">
        <v>100</v>
      </c>
    </row>
    <row r="141" spans="1:9" x14ac:dyDescent="0.2">
      <c r="A141" s="154" t="s">
        <v>119</v>
      </c>
      <c r="B141" s="51">
        <v>860</v>
      </c>
      <c r="C141" s="51" t="s">
        <v>123</v>
      </c>
      <c r="D141" s="51" t="s">
        <v>124</v>
      </c>
      <c r="E141" s="51" t="s">
        <v>189</v>
      </c>
      <c r="F141" s="51"/>
      <c r="G141" s="63">
        <v>42035500</v>
      </c>
      <c r="H141" s="63">
        <v>37024945.07</v>
      </c>
      <c r="I141" s="64">
        <v>88.1</v>
      </c>
    </row>
    <row r="142" spans="1:9" ht="25.5" x14ac:dyDescent="0.2">
      <c r="A142" s="154" t="s">
        <v>673</v>
      </c>
      <c r="B142" s="51">
        <v>880</v>
      </c>
      <c r="C142" s="51" t="s">
        <v>123</v>
      </c>
      <c r="D142" s="51" t="s">
        <v>124</v>
      </c>
      <c r="E142" s="51" t="s">
        <v>674</v>
      </c>
      <c r="F142" s="51"/>
      <c r="G142" s="63">
        <v>32428700</v>
      </c>
      <c r="H142" s="81">
        <v>32428700</v>
      </c>
      <c r="I142" s="64">
        <v>100</v>
      </c>
    </row>
    <row r="143" spans="1:9" ht="38.25" x14ac:dyDescent="0.2">
      <c r="A143" s="154" t="s">
        <v>446</v>
      </c>
      <c r="B143" s="51">
        <v>860</v>
      </c>
      <c r="C143" s="51" t="s">
        <v>123</v>
      </c>
      <c r="D143" s="51" t="s">
        <v>124</v>
      </c>
      <c r="E143" s="51" t="s">
        <v>674</v>
      </c>
      <c r="F143" s="51" t="s">
        <v>447</v>
      </c>
      <c r="G143" s="63">
        <v>32428700</v>
      </c>
      <c r="H143" s="81">
        <v>32428700</v>
      </c>
      <c r="I143" s="68">
        <v>100</v>
      </c>
    </row>
    <row r="144" spans="1:9" ht="51" x14ac:dyDescent="0.2">
      <c r="A144" s="154" t="s">
        <v>675</v>
      </c>
      <c r="B144" s="51">
        <v>860</v>
      </c>
      <c r="C144" s="51" t="s">
        <v>123</v>
      </c>
      <c r="D144" s="51" t="s">
        <v>124</v>
      </c>
      <c r="E144" s="51" t="s">
        <v>676</v>
      </c>
      <c r="F144" s="51"/>
      <c r="G144" s="63">
        <v>9606800</v>
      </c>
      <c r="H144" s="63">
        <v>4596245.07</v>
      </c>
      <c r="I144" s="64">
        <v>47.8</v>
      </c>
    </row>
    <row r="145" spans="1:9" x14ac:dyDescent="0.2">
      <c r="A145" s="154" t="s">
        <v>443</v>
      </c>
      <c r="B145" s="51">
        <v>860</v>
      </c>
      <c r="C145" s="51" t="s">
        <v>123</v>
      </c>
      <c r="D145" s="51" t="s">
        <v>124</v>
      </c>
      <c r="E145" s="51" t="s">
        <v>676</v>
      </c>
      <c r="F145" s="51" t="s">
        <v>444</v>
      </c>
      <c r="G145" s="63">
        <v>9606800</v>
      </c>
      <c r="H145" s="63">
        <v>4596245.07</v>
      </c>
      <c r="I145" s="64">
        <v>47.8</v>
      </c>
    </row>
    <row r="146" spans="1:9" x14ac:dyDescent="0.2">
      <c r="A146" s="154" t="s">
        <v>197</v>
      </c>
      <c r="B146" s="51">
        <v>860</v>
      </c>
      <c r="C146" s="51" t="s">
        <v>123</v>
      </c>
      <c r="D146" s="51" t="s">
        <v>124</v>
      </c>
      <c r="E146" s="51" t="s">
        <v>152</v>
      </c>
      <c r="F146" s="51"/>
      <c r="G146" s="63">
        <v>13554900</v>
      </c>
      <c r="H146" s="63">
        <v>13163109.310000001</v>
      </c>
      <c r="I146" s="64">
        <v>97.1</v>
      </c>
    </row>
    <row r="147" spans="1:9" ht="89.25" x14ac:dyDescent="0.2">
      <c r="A147" s="154" t="s">
        <v>431</v>
      </c>
      <c r="B147" s="51">
        <v>860</v>
      </c>
      <c r="C147" s="51" t="s">
        <v>123</v>
      </c>
      <c r="D147" s="51" t="s">
        <v>124</v>
      </c>
      <c r="E147" s="51" t="s">
        <v>432</v>
      </c>
      <c r="F147" s="51"/>
      <c r="G147" s="63">
        <v>7584600</v>
      </c>
      <c r="H147" s="63">
        <v>7354666.5499999998</v>
      </c>
      <c r="I147" s="64">
        <v>97</v>
      </c>
    </row>
    <row r="148" spans="1:9" ht="51" x14ac:dyDescent="0.2">
      <c r="A148" s="154" t="s">
        <v>168</v>
      </c>
      <c r="B148" s="51">
        <v>860</v>
      </c>
      <c r="C148" s="51" t="s">
        <v>123</v>
      </c>
      <c r="D148" s="51" t="s">
        <v>124</v>
      </c>
      <c r="E148" s="51" t="s">
        <v>227</v>
      </c>
      <c r="F148" s="51"/>
      <c r="G148" s="63">
        <v>1323100</v>
      </c>
      <c r="H148" s="63">
        <v>1203697.81</v>
      </c>
      <c r="I148" s="64">
        <v>91</v>
      </c>
    </row>
    <row r="149" spans="1:9" x14ac:dyDescent="0.2">
      <c r="A149" s="154" t="s">
        <v>443</v>
      </c>
      <c r="B149" s="51">
        <v>860</v>
      </c>
      <c r="C149" s="51" t="s">
        <v>123</v>
      </c>
      <c r="D149" s="51" t="s">
        <v>124</v>
      </c>
      <c r="E149" s="70" t="s">
        <v>227</v>
      </c>
      <c r="F149" s="51" t="s">
        <v>444</v>
      </c>
      <c r="G149" s="63">
        <v>1323100</v>
      </c>
      <c r="H149" s="63">
        <v>1203697.81</v>
      </c>
      <c r="I149" s="64">
        <v>91</v>
      </c>
    </row>
    <row r="150" spans="1:9" ht="51" x14ac:dyDescent="0.2">
      <c r="A150" s="154" t="s">
        <v>169</v>
      </c>
      <c r="B150" s="51">
        <v>860</v>
      </c>
      <c r="C150" s="51" t="s">
        <v>123</v>
      </c>
      <c r="D150" s="51" t="s">
        <v>124</v>
      </c>
      <c r="E150" s="70" t="s">
        <v>229</v>
      </c>
      <c r="F150" s="51"/>
      <c r="G150" s="63">
        <v>4410000</v>
      </c>
      <c r="H150" s="63">
        <v>4316253.04</v>
      </c>
      <c r="I150" s="64">
        <v>97.9</v>
      </c>
    </row>
    <row r="151" spans="1:9" x14ac:dyDescent="0.2">
      <c r="A151" s="154" t="s">
        <v>443</v>
      </c>
      <c r="B151" s="51">
        <v>860</v>
      </c>
      <c r="C151" s="51" t="s">
        <v>123</v>
      </c>
      <c r="D151" s="51" t="s">
        <v>124</v>
      </c>
      <c r="E151" s="51" t="s">
        <v>229</v>
      </c>
      <c r="F151" s="51" t="s">
        <v>444</v>
      </c>
      <c r="G151" s="63">
        <v>4410000</v>
      </c>
      <c r="H151" s="63">
        <v>4316253.04</v>
      </c>
      <c r="I151" s="64">
        <v>97.9</v>
      </c>
    </row>
    <row r="152" spans="1:9" ht="89.25" x14ac:dyDescent="0.2">
      <c r="A152" s="154" t="s">
        <v>431</v>
      </c>
      <c r="B152" s="51">
        <v>860</v>
      </c>
      <c r="C152" s="51" t="s">
        <v>123</v>
      </c>
      <c r="D152" s="51" t="s">
        <v>124</v>
      </c>
      <c r="E152" s="51" t="s">
        <v>432</v>
      </c>
      <c r="F152" s="51"/>
      <c r="G152" s="63">
        <v>1851500</v>
      </c>
      <c r="H152" s="63">
        <v>1834715.7</v>
      </c>
      <c r="I152" s="64">
        <v>99.1</v>
      </c>
    </row>
    <row r="153" spans="1:9" ht="38.25" x14ac:dyDescent="0.2">
      <c r="A153" s="154" t="s">
        <v>467</v>
      </c>
      <c r="B153" s="51">
        <v>860</v>
      </c>
      <c r="C153" s="51" t="s">
        <v>123</v>
      </c>
      <c r="D153" s="51" t="s">
        <v>124</v>
      </c>
      <c r="E153" s="51" t="s">
        <v>1</v>
      </c>
      <c r="F153" s="51"/>
      <c r="G153" s="63">
        <v>1851500</v>
      </c>
      <c r="H153" s="63">
        <v>1834715.7</v>
      </c>
      <c r="I153" s="64">
        <v>99.1</v>
      </c>
    </row>
    <row r="154" spans="1:9" x14ac:dyDescent="0.2">
      <c r="A154" s="154" t="s">
        <v>6</v>
      </c>
      <c r="B154" s="51">
        <v>860</v>
      </c>
      <c r="C154" s="51" t="s">
        <v>123</v>
      </c>
      <c r="D154" s="51" t="s">
        <v>124</v>
      </c>
      <c r="E154" s="51" t="s">
        <v>1</v>
      </c>
      <c r="F154" s="51" t="s">
        <v>422</v>
      </c>
      <c r="G154" s="63">
        <v>1851500</v>
      </c>
      <c r="H154" s="63">
        <v>1834715.7</v>
      </c>
      <c r="I154" s="64">
        <v>99.1</v>
      </c>
    </row>
    <row r="155" spans="1:9" ht="25.5" x14ac:dyDescent="0.2">
      <c r="A155" s="154" t="s">
        <v>468</v>
      </c>
      <c r="B155" s="51">
        <v>860</v>
      </c>
      <c r="C155" s="51" t="s">
        <v>123</v>
      </c>
      <c r="D155" s="51" t="s">
        <v>124</v>
      </c>
      <c r="E155" s="51" t="s">
        <v>469</v>
      </c>
      <c r="F155" s="51"/>
      <c r="G155" s="63">
        <v>5970300</v>
      </c>
      <c r="H155" s="63">
        <v>5808442.7599999998</v>
      </c>
      <c r="I155" s="64">
        <v>97.3</v>
      </c>
    </row>
    <row r="156" spans="1:9" ht="63.75" x14ac:dyDescent="0.2">
      <c r="A156" s="154" t="s">
        <v>470</v>
      </c>
      <c r="B156" s="51">
        <v>860</v>
      </c>
      <c r="C156" s="51" t="s">
        <v>123</v>
      </c>
      <c r="D156" s="51" t="s">
        <v>124</v>
      </c>
      <c r="E156" s="51" t="s">
        <v>43</v>
      </c>
      <c r="F156" s="51"/>
      <c r="G156" s="63">
        <v>5970300</v>
      </c>
      <c r="H156" s="63">
        <v>5808442.7599999998</v>
      </c>
      <c r="I156" s="64">
        <v>97.3</v>
      </c>
    </row>
    <row r="157" spans="1:9" x14ac:dyDescent="0.2">
      <c r="A157" s="154" t="s">
        <v>443</v>
      </c>
      <c r="B157" s="51">
        <v>860</v>
      </c>
      <c r="C157" s="51" t="s">
        <v>123</v>
      </c>
      <c r="D157" s="51" t="s">
        <v>124</v>
      </c>
      <c r="E157" s="51" t="s">
        <v>43</v>
      </c>
      <c r="F157" s="51" t="s">
        <v>444</v>
      </c>
      <c r="G157" s="63">
        <v>5970300</v>
      </c>
      <c r="H157" s="63">
        <v>5808442.7599999998</v>
      </c>
      <c r="I157" s="64">
        <v>97.3</v>
      </c>
    </row>
    <row r="158" spans="1:9" x14ac:dyDescent="0.2">
      <c r="A158" s="154" t="s">
        <v>3</v>
      </c>
      <c r="B158" s="51">
        <v>860</v>
      </c>
      <c r="C158" s="51" t="s">
        <v>123</v>
      </c>
      <c r="D158" s="51" t="s">
        <v>124</v>
      </c>
      <c r="E158" s="51" t="s">
        <v>4</v>
      </c>
      <c r="F158" s="51"/>
      <c r="G158" s="63">
        <v>3035000</v>
      </c>
      <c r="H158" s="63">
        <v>2989449.9</v>
      </c>
      <c r="I158" s="64">
        <v>98.5</v>
      </c>
    </row>
    <row r="159" spans="1:9" ht="25.5" x14ac:dyDescent="0.2">
      <c r="A159" s="154" t="s">
        <v>471</v>
      </c>
      <c r="B159" s="51">
        <v>860</v>
      </c>
      <c r="C159" s="51" t="s">
        <v>123</v>
      </c>
      <c r="D159" s="51" t="s">
        <v>124</v>
      </c>
      <c r="E159" s="51" t="s">
        <v>46</v>
      </c>
      <c r="F159" s="51"/>
      <c r="G159" s="63">
        <v>1715000</v>
      </c>
      <c r="H159" s="63">
        <v>1669449.9</v>
      </c>
      <c r="I159" s="64">
        <v>97.3</v>
      </c>
    </row>
    <row r="160" spans="1:9" ht="38.25" x14ac:dyDescent="0.2">
      <c r="A160" s="154" t="s">
        <v>472</v>
      </c>
      <c r="B160" s="51">
        <v>860</v>
      </c>
      <c r="C160" s="51" t="s">
        <v>123</v>
      </c>
      <c r="D160" s="51" t="s">
        <v>124</v>
      </c>
      <c r="E160" s="51" t="s">
        <v>473</v>
      </c>
      <c r="F160" s="51"/>
      <c r="G160" s="63">
        <v>1715000</v>
      </c>
      <c r="H160" s="63">
        <v>1669449.9</v>
      </c>
      <c r="I160" s="64">
        <v>97.3</v>
      </c>
    </row>
    <row r="161" spans="1:9" x14ac:dyDescent="0.2">
      <c r="A161" s="154" t="s">
        <v>443</v>
      </c>
      <c r="B161" s="51">
        <v>860</v>
      </c>
      <c r="C161" s="51" t="s">
        <v>123</v>
      </c>
      <c r="D161" s="51" t="s">
        <v>124</v>
      </c>
      <c r="E161" s="51" t="s">
        <v>473</v>
      </c>
      <c r="F161" s="51" t="s">
        <v>444</v>
      </c>
      <c r="G161" s="63">
        <v>1715000</v>
      </c>
      <c r="H161" s="63">
        <v>1669449.9</v>
      </c>
      <c r="I161" s="64">
        <v>97.3</v>
      </c>
    </row>
    <row r="162" spans="1:9" ht="38.25" x14ac:dyDescent="0.2">
      <c r="A162" s="154" t="s">
        <v>677</v>
      </c>
      <c r="B162" s="51">
        <v>860</v>
      </c>
      <c r="C162" s="51" t="s">
        <v>123</v>
      </c>
      <c r="D162" s="51" t="s">
        <v>124</v>
      </c>
      <c r="E162" s="51" t="s">
        <v>678</v>
      </c>
      <c r="F162" s="51"/>
      <c r="G162" s="63">
        <v>1320000</v>
      </c>
      <c r="H162" s="63">
        <v>1320000</v>
      </c>
      <c r="I162" s="64">
        <v>100</v>
      </c>
    </row>
    <row r="163" spans="1:9" x14ac:dyDescent="0.2">
      <c r="A163" s="154" t="s">
        <v>142</v>
      </c>
      <c r="B163" s="51">
        <v>860</v>
      </c>
      <c r="C163" s="51" t="s">
        <v>123</v>
      </c>
      <c r="D163" s="51" t="s">
        <v>124</v>
      </c>
      <c r="E163" s="51" t="s">
        <v>678</v>
      </c>
      <c r="F163" s="51" t="s">
        <v>111</v>
      </c>
      <c r="G163" s="63">
        <v>1320000</v>
      </c>
      <c r="H163" s="63">
        <v>1320000</v>
      </c>
      <c r="I163" s="64">
        <v>100</v>
      </c>
    </row>
    <row r="164" spans="1:9" ht="51" x14ac:dyDescent="0.2">
      <c r="A164" s="154" t="s">
        <v>167</v>
      </c>
      <c r="B164" s="51">
        <v>860</v>
      </c>
      <c r="C164" s="51" t="s">
        <v>123</v>
      </c>
      <c r="D164" s="51" t="s">
        <v>124</v>
      </c>
      <c r="E164" s="51" t="s">
        <v>679</v>
      </c>
      <c r="F164" s="51"/>
      <c r="G164" s="63">
        <v>288500</v>
      </c>
      <c r="H164" s="63">
        <v>188658.15</v>
      </c>
      <c r="I164" s="64">
        <v>65.400000000000006</v>
      </c>
    </row>
    <row r="165" spans="1:9" x14ac:dyDescent="0.2">
      <c r="A165" s="154" t="s">
        <v>443</v>
      </c>
      <c r="B165" s="51">
        <v>860</v>
      </c>
      <c r="C165" s="51" t="s">
        <v>123</v>
      </c>
      <c r="D165" s="51" t="s">
        <v>124</v>
      </c>
      <c r="E165" s="51" t="s">
        <v>679</v>
      </c>
      <c r="F165" s="51" t="s">
        <v>444</v>
      </c>
      <c r="G165" s="63">
        <v>288500</v>
      </c>
      <c r="H165" s="63">
        <v>188658.15</v>
      </c>
      <c r="I165" s="64">
        <v>65.400000000000006</v>
      </c>
    </row>
    <row r="166" spans="1:9" ht="38.25" x14ac:dyDescent="0.2">
      <c r="A166" s="154" t="s">
        <v>680</v>
      </c>
      <c r="B166" s="51">
        <v>860</v>
      </c>
      <c r="C166" s="51" t="s">
        <v>123</v>
      </c>
      <c r="D166" s="51" t="s">
        <v>124</v>
      </c>
      <c r="E166" s="51" t="s">
        <v>681</v>
      </c>
      <c r="F166" s="51"/>
      <c r="G166" s="63">
        <v>228700</v>
      </c>
      <c r="H166" s="63">
        <v>178795.27</v>
      </c>
      <c r="I166" s="64">
        <v>78.2</v>
      </c>
    </row>
    <row r="167" spans="1:9" x14ac:dyDescent="0.2">
      <c r="A167" s="154" t="s">
        <v>451</v>
      </c>
      <c r="B167" s="51">
        <v>860</v>
      </c>
      <c r="C167" s="51" t="s">
        <v>123</v>
      </c>
      <c r="D167" s="51" t="s">
        <v>124</v>
      </c>
      <c r="E167" s="51" t="s">
        <v>681</v>
      </c>
      <c r="F167" s="51" t="s">
        <v>452</v>
      </c>
      <c r="G167" s="63">
        <v>228700</v>
      </c>
      <c r="H167" s="63">
        <v>178795.27</v>
      </c>
      <c r="I167" s="64">
        <v>78.2</v>
      </c>
    </row>
    <row r="168" spans="1:9" x14ac:dyDescent="0.2">
      <c r="A168" s="154" t="s">
        <v>49</v>
      </c>
      <c r="B168" s="51">
        <v>860</v>
      </c>
      <c r="C168" s="51" t="s">
        <v>123</v>
      </c>
      <c r="D168" s="51" t="s">
        <v>124</v>
      </c>
      <c r="E168" s="51" t="s">
        <v>50</v>
      </c>
      <c r="F168" s="51"/>
      <c r="G168" s="63">
        <v>5969800</v>
      </c>
      <c r="H168" s="63">
        <v>4656767.1500000004</v>
      </c>
      <c r="I168" s="64">
        <v>78</v>
      </c>
    </row>
    <row r="169" spans="1:9" ht="25.5" x14ac:dyDescent="0.2">
      <c r="A169" s="154" t="s">
        <v>682</v>
      </c>
      <c r="B169" s="51">
        <v>860</v>
      </c>
      <c r="C169" s="51" t="s">
        <v>123</v>
      </c>
      <c r="D169" s="51" t="s">
        <v>124</v>
      </c>
      <c r="E169" s="51" t="s">
        <v>26</v>
      </c>
      <c r="F169" s="51"/>
      <c r="G169" s="63">
        <v>1101800</v>
      </c>
      <c r="H169" s="63">
        <v>878281.29</v>
      </c>
      <c r="I169" s="64">
        <v>79.7</v>
      </c>
    </row>
    <row r="170" spans="1:9" x14ac:dyDescent="0.2">
      <c r="A170" s="154" t="s">
        <v>451</v>
      </c>
      <c r="B170" s="51">
        <v>860</v>
      </c>
      <c r="C170" s="51" t="s">
        <v>123</v>
      </c>
      <c r="D170" s="51" t="s">
        <v>124</v>
      </c>
      <c r="E170" s="51" t="s">
        <v>26</v>
      </c>
      <c r="F170" s="51" t="s">
        <v>452</v>
      </c>
      <c r="G170" s="63">
        <v>309600</v>
      </c>
      <c r="H170" s="63">
        <v>309483.93</v>
      </c>
      <c r="I170" s="64">
        <v>100</v>
      </c>
    </row>
    <row r="171" spans="1:9" x14ac:dyDescent="0.2">
      <c r="A171" s="154" t="s">
        <v>443</v>
      </c>
      <c r="B171" s="51">
        <v>860</v>
      </c>
      <c r="C171" s="51" t="s">
        <v>123</v>
      </c>
      <c r="D171" s="51" t="s">
        <v>124</v>
      </c>
      <c r="E171" s="51" t="s">
        <v>26</v>
      </c>
      <c r="F171" s="51" t="s">
        <v>444</v>
      </c>
      <c r="G171" s="63">
        <v>792200</v>
      </c>
      <c r="H171" s="63">
        <v>568797.36</v>
      </c>
      <c r="I171" s="64">
        <v>71.8</v>
      </c>
    </row>
    <row r="172" spans="1:9" ht="38.25" x14ac:dyDescent="0.2">
      <c r="A172" s="154" t="s">
        <v>474</v>
      </c>
      <c r="B172" s="51">
        <v>860</v>
      </c>
      <c r="C172" s="51" t="s">
        <v>123</v>
      </c>
      <c r="D172" s="51" t="s">
        <v>124</v>
      </c>
      <c r="E172" s="51" t="s">
        <v>44</v>
      </c>
      <c r="F172" s="51"/>
      <c r="G172" s="63">
        <v>2018000</v>
      </c>
      <c r="H172" s="63">
        <v>1679371.97</v>
      </c>
      <c r="I172" s="64">
        <v>83.2</v>
      </c>
    </row>
    <row r="173" spans="1:9" x14ac:dyDescent="0.2">
      <c r="A173" s="154" t="s">
        <v>443</v>
      </c>
      <c r="B173" s="51">
        <v>860</v>
      </c>
      <c r="C173" s="51" t="s">
        <v>123</v>
      </c>
      <c r="D173" s="51" t="s">
        <v>124</v>
      </c>
      <c r="E173" s="51" t="s">
        <v>44</v>
      </c>
      <c r="F173" s="51" t="s">
        <v>444</v>
      </c>
      <c r="G173" s="63">
        <v>2018000</v>
      </c>
      <c r="H173" s="81">
        <v>1679372</v>
      </c>
      <c r="I173" s="81">
        <v>83</v>
      </c>
    </row>
    <row r="174" spans="1:9" ht="51" x14ac:dyDescent="0.2">
      <c r="A174" s="154" t="s">
        <v>424</v>
      </c>
      <c r="B174" s="51">
        <v>860</v>
      </c>
      <c r="C174" s="51" t="s">
        <v>123</v>
      </c>
      <c r="D174" s="51" t="s">
        <v>124</v>
      </c>
      <c r="E174" s="51" t="s">
        <v>143</v>
      </c>
      <c r="F174" s="51"/>
      <c r="G174" s="63">
        <v>2400000</v>
      </c>
      <c r="H174" s="81">
        <v>2014771</v>
      </c>
      <c r="I174" s="81">
        <v>84</v>
      </c>
    </row>
    <row r="175" spans="1:9" x14ac:dyDescent="0.2">
      <c r="A175" s="154" t="s">
        <v>443</v>
      </c>
      <c r="B175" s="51">
        <v>860</v>
      </c>
      <c r="C175" s="51" t="s">
        <v>123</v>
      </c>
      <c r="D175" s="51" t="s">
        <v>124</v>
      </c>
      <c r="E175" s="51" t="s">
        <v>143</v>
      </c>
      <c r="F175" s="51" t="s">
        <v>444</v>
      </c>
      <c r="G175" s="63">
        <v>2400000</v>
      </c>
      <c r="H175" s="63">
        <v>2014770.89</v>
      </c>
      <c r="I175" s="64">
        <v>83.9</v>
      </c>
    </row>
    <row r="176" spans="1:9" ht="38.25" x14ac:dyDescent="0.2">
      <c r="A176" s="154" t="s">
        <v>683</v>
      </c>
      <c r="B176" s="51">
        <v>860</v>
      </c>
      <c r="C176" s="51" t="s">
        <v>123</v>
      </c>
      <c r="D176" s="51" t="s">
        <v>124</v>
      </c>
      <c r="E176" s="51" t="s">
        <v>475</v>
      </c>
      <c r="F176" s="51"/>
      <c r="G176" s="63">
        <v>450000</v>
      </c>
      <c r="H176" s="63">
        <v>84343</v>
      </c>
      <c r="I176" s="64">
        <v>18.7</v>
      </c>
    </row>
    <row r="177" spans="1:9" x14ac:dyDescent="0.2">
      <c r="A177" s="155" t="s">
        <v>443</v>
      </c>
      <c r="B177" s="51">
        <v>860</v>
      </c>
      <c r="C177" s="51" t="s">
        <v>123</v>
      </c>
      <c r="D177" s="51" t="s">
        <v>124</v>
      </c>
      <c r="E177" s="51" t="s">
        <v>475</v>
      </c>
      <c r="F177" s="51" t="s">
        <v>444</v>
      </c>
      <c r="G177" s="63">
        <v>450000</v>
      </c>
      <c r="H177" s="63">
        <v>84343</v>
      </c>
      <c r="I177" s="64">
        <v>18.7</v>
      </c>
    </row>
    <row r="178" spans="1:9" x14ac:dyDescent="0.2">
      <c r="A178" s="154" t="s">
        <v>155</v>
      </c>
      <c r="B178" s="51" t="s">
        <v>213</v>
      </c>
      <c r="C178" s="51" t="s">
        <v>124</v>
      </c>
      <c r="D178" s="51" t="s">
        <v>141</v>
      </c>
      <c r="E178" s="51"/>
      <c r="F178" s="51"/>
      <c r="G178" s="63">
        <v>126000</v>
      </c>
      <c r="H178" s="63">
        <v>116868.32</v>
      </c>
      <c r="I178" s="64">
        <v>92.8</v>
      </c>
    </row>
    <row r="179" spans="1:9" x14ac:dyDescent="0.2">
      <c r="A179" s="154" t="s">
        <v>156</v>
      </c>
      <c r="B179" s="51" t="s">
        <v>213</v>
      </c>
      <c r="C179" s="51" t="s">
        <v>124</v>
      </c>
      <c r="D179" s="51" t="s">
        <v>124</v>
      </c>
      <c r="E179" s="51"/>
      <c r="F179" s="51"/>
      <c r="G179" s="67">
        <v>126000</v>
      </c>
      <c r="H179" s="67">
        <v>116868.32</v>
      </c>
      <c r="I179" s="68">
        <v>92.8</v>
      </c>
    </row>
    <row r="180" spans="1:9" x14ac:dyDescent="0.2">
      <c r="A180" s="154" t="s">
        <v>197</v>
      </c>
      <c r="B180" s="51" t="s">
        <v>213</v>
      </c>
      <c r="C180" s="51" t="s">
        <v>124</v>
      </c>
      <c r="D180" s="51" t="s">
        <v>124</v>
      </c>
      <c r="E180" s="51" t="s">
        <v>152</v>
      </c>
      <c r="F180" s="51"/>
      <c r="G180" s="63">
        <v>126000</v>
      </c>
      <c r="H180" s="63">
        <v>116868.32</v>
      </c>
      <c r="I180" s="64">
        <v>92.8</v>
      </c>
    </row>
    <row r="181" spans="1:9" ht="89.25" x14ac:dyDescent="0.2">
      <c r="A181" s="154" t="s">
        <v>431</v>
      </c>
      <c r="B181" s="51" t="s">
        <v>213</v>
      </c>
      <c r="C181" s="51" t="s">
        <v>124</v>
      </c>
      <c r="D181" s="51" t="s">
        <v>124</v>
      </c>
      <c r="E181" s="51" t="s">
        <v>432</v>
      </c>
      <c r="F181" s="51"/>
      <c r="G181" s="63">
        <v>126000</v>
      </c>
      <c r="H181" s="63">
        <v>116868.32</v>
      </c>
      <c r="I181" s="64">
        <v>92.8</v>
      </c>
    </row>
    <row r="182" spans="1:9" ht="38.25" x14ac:dyDescent="0.2">
      <c r="A182" s="154" t="s">
        <v>24</v>
      </c>
      <c r="B182" s="51" t="s">
        <v>213</v>
      </c>
      <c r="C182" s="51" t="s">
        <v>124</v>
      </c>
      <c r="D182" s="51" t="s">
        <v>124</v>
      </c>
      <c r="E182" s="51" t="s">
        <v>1</v>
      </c>
      <c r="F182" s="51"/>
      <c r="G182" s="63">
        <v>126000</v>
      </c>
      <c r="H182" s="63">
        <v>116868.32</v>
      </c>
      <c r="I182" s="64">
        <v>92.8</v>
      </c>
    </row>
    <row r="183" spans="1:9" x14ac:dyDescent="0.2">
      <c r="A183" s="155" t="s">
        <v>6</v>
      </c>
      <c r="B183" s="51" t="s">
        <v>213</v>
      </c>
      <c r="C183" s="51" t="s">
        <v>124</v>
      </c>
      <c r="D183" s="51" t="s">
        <v>124</v>
      </c>
      <c r="E183" s="51" t="s">
        <v>1</v>
      </c>
      <c r="F183" s="51" t="s">
        <v>422</v>
      </c>
      <c r="G183" s="63">
        <v>126000</v>
      </c>
      <c r="H183" s="63">
        <v>116868.32</v>
      </c>
      <c r="I183" s="64">
        <v>92.8</v>
      </c>
    </row>
    <row r="184" spans="1:9" x14ac:dyDescent="0.2">
      <c r="A184" s="154" t="s">
        <v>109</v>
      </c>
      <c r="B184" s="51" t="s">
        <v>213</v>
      </c>
      <c r="C184" s="51" t="s">
        <v>125</v>
      </c>
      <c r="D184" s="51"/>
      <c r="E184" s="51"/>
      <c r="F184" s="51"/>
      <c r="G184" s="63">
        <v>1348200</v>
      </c>
      <c r="H184" s="63">
        <v>1188448.24</v>
      </c>
      <c r="I184" s="64">
        <v>88.2</v>
      </c>
    </row>
    <row r="185" spans="1:9" x14ac:dyDescent="0.2">
      <c r="A185" s="154" t="s">
        <v>207</v>
      </c>
      <c r="B185" s="51" t="s">
        <v>213</v>
      </c>
      <c r="C185" s="51" t="s">
        <v>125</v>
      </c>
      <c r="D185" s="51" t="s">
        <v>89</v>
      </c>
      <c r="E185" s="51"/>
      <c r="F185" s="51"/>
      <c r="G185" s="63">
        <v>476900</v>
      </c>
      <c r="H185" s="63">
        <v>476859.33</v>
      </c>
      <c r="I185" s="64">
        <v>100</v>
      </c>
    </row>
    <row r="186" spans="1:9" ht="25.5" x14ac:dyDescent="0.2">
      <c r="A186" s="154" t="s">
        <v>208</v>
      </c>
      <c r="B186" s="51" t="s">
        <v>213</v>
      </c>
      <c r="C186" s="51" t="s">
        <v>125</v>
      </c>
      <c r="D186" s="51" t="s">
        <v>89</v>
      </c>
      <c r="E186" s="51" t="s">
        <v>211</v>
      </c>
      <c r="F186" s="51"/>
      <c r="G186" s="63">
        <v>476900</v>
      </c>
      <c r="H186" s="63">
        <v>476859.33</v>
      </c>
      <c r="I186" s="64">
        <v>100</v>
      </c>
    </row>
    <row r="187" spans="1:9" ht="25.5" x14ac:dyDescent="0.2">
      <c r="A187" s="154" t="s">
        <v>209</v>
      </c>
      <c r="B187" s="51" t="s">
        <v>213</v>
      </c>
      <c r="C187" s="51" t="s">
        <v>125</v>
      </c>
      <c r="D187" s="51" t="s">
        <v>89</v>
      </c>
      <c r="E187" s="51" t="s">
        <v>210</v>
      </c>
      <c r="F187" s="51"/>
      <c r="G187" s="63">
        <v>476900</v>
      </c>
      <c r="H187" s="63">
        <v>476859.33</v>
      </c>
      <c r="I187" s="64">
        <v>100</v>
      </c>
    </row>
    <row r="188" spans="1:9" x14ac:dyDescent="0.2">
      <c r="A188" s="154" t="s">
        <v>142</v>
      </c>
      <c r="B188" s="51" t="s">
        <v>213</v>
      </c>
      <c r="C188" s="51" t="s">
        <v>125</v>
      </c>
      <c r="D188" s="51" t="s">
        <v>89</v>
      </c>
      <c r="E188" s="51" t="s">
        <v>210</v>
      </c>
      <c r="F188" s="51" t="s">
        <v>111</v>
      </c>
      <c r="G188" s="63">
        <v>476900</v>
      </c>
      <c r="H188" s="63">
        <v>476859.33</v>
      </c>
      <c r="I188" s="64">
        <v>100</v>
      </c>
    </row>
    <row r="189" spans="1:9" x14ac:dyDescent="0.2">
      <c r="A189" s="154" t="s">
        <v>110</v>
      </c>
      <c r="B189" s="51" t="s">
        <v>213</v>
      </c>
      <c r="C189" s="51" t="s">
        <v>125</v>
      </c>
      <c r="D189" s="51" t="s">
        <v>92</v>
      </c>
      <c r="E189" s="51"/>
      <c r="F189" s="51"/>
      <c r="G189" s="63">
        <v>500000</v>
      </c>
      <c r="H189" s="63">
        <v>469000</v>
      </c>
      <c r="I189" s="64">
        <v>93.8</v>
      </c>
    </row>
    <row r="190" spans="1:9" x14ac:dyDescent="0.2">
      <c r="A190" s="154" t="s">
        <v>49</v>
      </c>
      <c r="B190" s="51" t="s">
        <v>213</v>
      </c>
      <c r="C190" s="51" t="s">
        <v>125</v>
      </c>
      <c r="D190" s="51" t="s">
        <v>92</v>
      </c>
      <c r="E190" s="51" t="s">
        <v>50</v>
      </c>
      <c r="F190" s="51"/>
      <c r="G190" s="63">
        <v>500000</v>
      </c>
      <c r="H190" s="63">
        <v>469000</v>
      </c>
      <c r="I190" s="64">
        <v>93.8</v>
      </c>
    </row>
    <row r="191" spans="1:9" ht="38.25" x14ac:dyDescent="0.2">
      <c r="A191" s="154" t="s">
        <v>684</v>
      </c>
      <c r="B191" s="51" t="s">
        <v>213</v>
      </c>
      <c r="C191" s="51" t="s">
        <v>125</v>
      </c>
      <c r="D191" s="51" t="s">
        <v>92</v>
      </c>
      <c r="E191" s="51" t="s">
        <v>34</v>
      </c>
      <c r="F191" s="51"/>
      <c r="G191" s="63">
        <v>500000</v>
      </c>
      <c r="H191" s="63">
        <v>469000</v>
      </c>
      <c r="I191" s="64">
        <v>93.8</v>
      </c>
    </row>
    <row r="192" spans="1:9" x14ac:dyDescent="0.2">
      <c r="A192" s="155" t="s">
        <v>476</v>
      </c>
      <c r="B192" s="51" t="s">
        <v>213</v>
      </c>
      <c r="C192" s="51" t="s">
        <v>125</v>
      </c>
      <c r="D192" s="51" t="s">
        <v>92</v>
      </c>
      <c r="E192" s="51" t="s">
        <v>34</v>
      </c>
      <c r="F192" s="51" t="s">
        <v>477</v>
      </c>
      <c r="G192" s="63">
        <v>500000</v>
      </c>
      <c r="H192" s="63">
        <v>469000</v>
      </c>
      <c r="I192" s="64">
        <v>93.8</v>
      </c>
    </row>
    <row r="193" spans="1:9" x14ac:dyDescent="0.2">
      <c r="A193" s="154" t="s">
        <v>646</v>
      </c>
      <c r="B193" s="51" t="s">
        <v>213</v>
      </c>
      <c r="C193" s="51" t="s">
        <v>125</v>
      </c>
      <c r="D193" s="51" t="s">
        <v>96</v>
      </c>
      <c r="E193" s="51"/>
      <c r="F193" s="51"/>
      <c r="G193" s="63">
        <v>371300</v>
      </c>
      <c r="H193" s="63">
        <v>242588.91</v>
      </c>
      <c r="I193" s="64"/>
    </row>
    <row r="194" spans="1:9" x14ac:dyDescent="0.2">
      <c r="A194" s="154" t="s">
        <v>197</v>
      </c>
      <c r="B194" s="51" t="s">
        <v>213</v>
      </c>
      <c r="C194" s="51" t="s">
        <v>125</v>
      </c>
      <c r="D194" s="51" t="s">
        <v>96</v>
      </c>
      <c r="E194" s="51" t="s">
        <v>152</v>
      </c>
      <c r="F194" s="51"/>
      <c r="G194" s="63">
        <v>371300</v>
      </c>
      <c r="H194" s="63">
        <v>242588.91</v>
      </c>
      <c r="I194" s="64">
        <v>65.3</v>
      </c>
    </row>
    <row r="195" spans="1:9" ht="89.25" x14ac:dyDescent="0.2">
      <c r="A195" s="154" t="s">
        <v>431</v>
      </c>
      <c r="B195" s="51" t="s">
        <v>213</v>
      </c>
      <c r="C195" s="51" t="s">
        <v>125</v>
      </c>
      <c r="D195" s="51" t="s">
        <v>96</v>
      </c>
      <c r="E195" s="51" t="s">
        <v>432</v>
      </c>
      <c r="F195" s="51"/>
      <c r="G195" s="63">
        <v>371300</v>
      </c>
      <c r="H195" s="63">
        <v>242588.91</v>
      </c>
      <c r="I195" s="64">
        <v>65.3</v>
      </c>
    </row>
    <row r="196" spans="1:9" ht="38.25" x14ac:dyDescent="0.2">
      <c r="A196" s="154" t="s">
        <v>24</v>
      </c>
      <c r="B196" s="51" t="s">
        <v>213</v>
      </c>
      <c r="C196" s="51" t="s">
        <v>125</v>
      </c>
      <c r="D196" s="51" t="s">
        <v>96</v>
      </c>
      <c r="E196" s="51" t="s">
        <v>1</v>
      </c>
      <c r="F196" s="51"/>
      <c r="G196" s="63">
        <v>371300</v>
      </c>
      <c r="H196" s="63">
        <v>242588.91</v>
      </c>
      <c r="I196" s="64">
        <v>65.3</v>
      </c>
    </row>
    <row r="197" spans="1:9" x14ac:dyDescent="0.2">
      <c r="A197" s="154" t="s">
        <v>6</v>
      </c>
      <c r="B197" s="51" t="s">
        <v>213</v>
      </c>
      <c r="C197" s="51" t="s">
        <v>125</v>
      </c>
      <c r="D197" s="51" t="s">
        <v>96</v>
      </c>
      <c r="E197" s="51" t="s">
        <v>1</v>
      </c>
      <c r="F197" s="51" t="s">
        <v>422</v>
      </c>
      <c r="G197" s="63">
        <v>371300</v>
      </c>
      <c r="H197" s="63">
        <v>242588.91</v>
      </c>
      <c r="I197" s="64">
        <v>65.3</v>
      </c>
    </row>
    <row r="198" spans="1:9" x14ac:dyDescent="0.2">
      <c r="A198" s="154" t="s">
        <v>196</v>
      </c>
      <c r="B198" s="51" t="s">
        <v>213</v>
      </c>
      <c r="C198" s="51" t="s">
        <v>221</v>
      </c>
      <c r="D198" s="51" t="s">
        <v>141</v>
      </c>
      <c r="E198" s="51"/>
      <c r="F198" s="51"/>
      <c r="G198" s="63">
        <v>1135300</v>
      </c>
      <c r="H198" s="63">
        <v>1085300</v>
      </c>
      <c r="I198" s="64">
        <v>95.6</v>
      </c>
    </row>
    <row r="199" spans="1:9" x14ac:dyDescent="0.2">
      <c r="A199" s="154" t="s">
        <v>157</v>
      </c>
      <c r="B199" s="51" t="s">
        <v>213</v>
      </c>
      <c r="C199" s="51" t="s">
        <v>221</v>
      </c>
      <c r="D199" s="51" t="s">
        <v>89</v>
      </c>
      <c r="E199" s="51"/>
      <c r="F199" s="51"/>
      <c r="G199" s="63">
        <v>1135300</v>
      </c>
      <c r="H199" s="63">
        <v>1085300</v>
      </c>
      <c r="I199" s="64">
        <v>95.6</v>
      </c>
    </row>
    <row r="200" spans="1:9" ht="25.5" x14ac:dyDescent="0.2">
      <c r="A200" s="154" t="s">
        <v>461</v>
      </c>
      <c r="B200" s="51">
        <v>860</v>
      </c>
      <c r="C200" s="51" t="s">
        <v>221</v>
      </c>
      <c r="D200" s="51" t="s">
        <v>89</v>
      </c>
      <c r="E200" s="51" t="s">
        <v>462</v>
      </c>
      <c r="F200" s="51"/>
      <c r="G200" s="63">
        <v>20000</v>
      </c>
      <c r="H200" s="63">
        <v>20000</v>
      </c>
      <c r="I200" s="64">
        <v>100</v>
      </c>
    </row>
    <row r="201" spans="1:9" ht="25.5" x14ac:dyDescent="0.2">
      <c r="A201" s="154" t="s">
        <v>463</v>
      </c>
      <c r="B201" s="51">
        <v>860</v>
      </c>
      <c r="C201" s="51" t="s">
        <v>221</v>
      </c>
      <c r="D201" s="51" t="s">
        <v>89</v>
      </c>
      <c r="E201" s="51" t="s">
        <v>462</v>
      </c>
      <c r="F201" s="51" t="s">
        <v>460</v>
      </c>
      <c r="G201" s="63">
        <v>20000</v>
      </c>
      <c r="H201" s="63">
        <v>20000</v>
      </c>
      <c r="I201" s="64">
        <v>100</v>
      </c>
    </row>
    <row r="202" spans="1:9" x14ac:dyDescent="0.2">
      <c r="A202" s="155" t="s">
        <v>49</v>
      </c>
      <c r="B202" s="51" t="s">
        <v>213</v>
      </c>
      <c r="C202" s="51" t="s">
        <v>221</v>
      </c>
      <c r="D202" s="51" t="s">
        <v>89</v>
      </c>
      <c r="E202" s="51" t="s">
        <v>50</v>
      </c>
      <c r="F202" s="51"/>
      <c r="G202" s="63">
        <v>1115300</v>
      </c>
      <c r="H202" s="63">
        <v>1065300</v>
      </c>
      <c r="I202" s="64">
        <v>95.5</v>
      </c>
    </row>
    <row r="203" spans="1:9" ht="38.25" x14ac:dyDescent="0.2">
      <c r="A203" s="154" t="s">
        <v>478</v>
      </c>
      <c r="B203" s="51" t="s">
        <v>213</v>
      </c>
      <c r="C203" s="51" t="s">
        <v>221</v>
      </c>
      <c r="D203" s="51" t="s">
        <v>89</v>
      </c>
      <c r="E203" s="51" t="s">
        <v>27</v>
      </c>
      <c r="F203" s="51"/>
      <c r="G203" s="63">
        <v>1115300</v>
      </c>
      <c r="H203" s="63">
        <v>1065300</v>
      </c>
      <c r="I203" s="64">
        <v>95.5</v>
      </c>
    </row>
    <row r="204" spans="1:9" ht="25.5" x14ac:dyDescent="0.2">
      <c r="A204" s="154" t="s">
        <v>479</v>
      </c>
      <c r="B204" s="51" t="s">
        <v>213</v>
      </c>
      <c r="C204" s="51" t="s">
        <v>221</v>
      </c>
      <c r="D204" s="51" t="s">
        <v>89</v>
      </c>
      <c r="E204" s="51" t="s">
        <v>27</v>
      </c>
      <c r="F204" s="51" t="s">
        <v>480</v>
      </c>
      <c r="G204" s="63">
        <v>503800</v>
      </c>
      <c r="H204" s="63">
        <v>503800</v>
      </c>
      <c r="I204" s="64">
        <v>100</v>
      </c>
    </row>
    <row r="205" spans="1:9" ht="76.5" x14ac:dyDescent="0.2">
      <c r="A205" s="154" t="s">
        <v>685</v>
      </c>
      <c r="B205" s="51" t="s">
        <v>213</v>
      </c>
      <c r="C205" s="51" t="s">
        <v>221</v>
      </c>
      <c r="D205" s="51" t="s">
        <v>89</v>
      </c>
      <c r="E205" s="51" t="s">
        <v>27</v>
      </c>
      <c r="F205" s="51" t="s">
        <v>686</v>
      </c>
      <c r="G205" s="63">
        <v>100000</v>
      </c>
      <c r="H205" s="63">
        <v>100000</v>
      </c>
      <c r="I205" s="64">
        <v>100</v>
      </c>
    </row>
    <row r="206" spans="1:9" x14ac:dyDescent="0.2">
      <c r="A206" s="154" t="s">
        <v>443</v>
      </c>
      <c r="B206" s="51" t="s">
        <v>213</v>
      </c>
      <c r="C206" s="51" t="s">
        <v>221</v>
      </c>
      <c r="D206" s="51" t="s">
        <v>89</v>
      </c>
      <c r="E206" s="51" t="s">
        <v>27</v>
      </c>
      <c r="F206" s="51" t="s">
        <v>444</v>
      </c>
      <c r="G206" s="63">
        <v>511500</v>
      </c>
      <c r="H206" s="63">
        <v>461500</v>
      </c>
      <c r="I206" s="64">
        <v>90.2</v>
      </c>
    </row>
    <row r="207" spans="1:9" x14ac:dyDescent="0.2">
      <c r="A207" s="154" t="s">
        <v>161</v>
      </c>
      <c r="B207" s="51" t="s">
        <v>213</v>
      </c>
      <c r="C207" s="51" t="s">
        <v>179</v>
      </c>
      <c r="D207" s="51" t="s">
        <v>141</v>
      </c>
      <c r="E207" s="51"/>
      <c r="F207" s="51"/>
      <c r="G207" s="63">
        <v>6569000</v>
      </c>
      <c r="H207" s="63">
        <v>6419000</v>
      </c>
      <c r="I207" s="64">
        <v>97.7</v>
      </c>
    </row>
    <row r="208" spans="1:9" x14ac:dyDescent="0.2">
      <c r="A208" s="155" t="s">
        <v>193</v>
      </c>
      <c r="B208" s="51" t="s">
        <v>213</v>
      </c>
      <c r="C208" s="51">
        <v>12</v>
      </c>
      <c r="D208" s="51" t="s">
        <v>91</v>
      </c>
      <c r="E208" s="51"/>
      <c r="F208" s="51"/>
      <c r="G208" s="63">
        <v>6569000</v>
      </c>
      <c r="H208" s="63">
        <v>6419000</v>
      </c>
      <c r="I208" s="64">
        <v>97.7</v>
      </c>
    </row>
    <row r="209" spans="1:9" ht="25.5" x14ac:dyDescent="0.2">
      <c r="A209" s="154" t="s">
        <v>121</v>
      </c>
      <c r="B209" s="51" t="s">
        <v>213</v>
      </c>
      <c r="C209" s="51">
        <v>12</v>
      </c>
      <c r="D209" s="51" t="s">
        <v>91</v>
      </c>
      <c r="E209" s="51" t="s">
        <v>194</v>
      </c>
      <c r="F209" s="51"/>
      <c r="G209" s="63">
        <v>6569000</v>
      </c>
      <c r="H209" s="63">
        <v>6419000</v>
      </c>
      <c r="I209" s="64">
        <v>97.7</v>
      </c>
    </row>
    <row r="210" spans="1:9" ht="38.25" x14ac:dyDescent="0.2">
      <c r="A210" s="154" t="s">
        <v>481</v>
      </c>
      <c r="B210" s="51" t="s">
        <v>213</v>
      </c>
      <c r="C210" s="51">
        <v>12</v>
      </c>
      <c r="D210" s="51" t="s">
        <v>91</v>
      </c>
      <c r="E210" s="51" t="s">
        <v>194</v>
      </c>
      <c r="F210" s="51" t="s">
        <v>482</v>
      </c>
      <c r="G210" s="63">
        <v>5119000</v>
      </c>
      <c r="H210" s="63">
        <v>5119000</v>
      </c>
      <c r="I210" s="64">
        <v>100</v>
      </c>
    </row>
    <row r="211" spans="1:9" ht="38.25" x14ac:dyDescent="0.2">
      <c r="A211" s="154" t="s">
        <v>687</v>
      </c>
      <c r="B211" s="51">
        <v>860</v>
      </c>
      <c r="C211" s="51">
        <v>12</v>
      </c>
      <c r="D211" s="51" t="s">
        <v>91</v>
      </c>
      <c r="E211" s="51" t="s">
        <v>688</v>
      </c>
      <c r="F211" s="51"/>
      <c r="G211" s="63">
        <v>1450000</v>
      </c>
      <c r="H211" s="63">
        <v>1300000</v>
      </c>
      <c r="I211" s="64">
        <v>89.7</v>
      </c>
    </row>
    <row r="212" spans="1:9" x14ac:dyDescent="0.2">
      <c r="A212" s="154" t="s">
        <v>689</v>
      </c>
      <c r="B212" s="51">
        <v>860</v>
      </c>
      <c r="C212" s="51">
        <v>12</v>
      </c>
      <c r="D212" s="51" t="s">
        <v>91</v>
      </c>
      <c r="E212" s="51" t="s">
        <v>690</v>
      </c>
      <c r="F212" s="51" t="s">
        <v>691</v>
      </c>
      <c r="G212" s="63">
        <v>1450000</v>
      </c>
      <c r="H212" s="63">
        <v>1300000</v>
      </c>
      <c r="I212" s="64">
        <v>89.7</v>
      </c>
    </row>
    <row r="213" spans="1:9" ht="25.5" x14ac:dyDescent="0.2">
      <c r="A213" s="154" t="s">
        <v>204</v>
      </c>
      <c r="B213" s="51" t="s">
        <v>215</v>
      </c>
      <c r="C213" s="51"/>
      <c r="D213" s="51"/>
      <c r="E213" s="51"/>
      <c r="F213" s="51"/>
      <c r="G213" s="63">
        <v>117432600</v>
      </c>
      <c r="H213" s="81">
        <v>91326003</v>
      </c>
      <c r="I213" s="64">
        <v>78</v>
      </c>
    </row>
    <row r="214" spans="1:9" x14ac:dyDescent="0.2">
      <c r="A214" s="154" t="s">
        <v>88</v>
      </c>
      <c r="B214" s="51" t="s">
        <v>215</v>
      </c>
      <c r="C214" s="51" t="s">
        <v>89</v>
      </c>
      <c r="D214" s="51" t="s">
        <v>141</v>
      </c>
      <c r="E214" s="51"/>
      <c r="F214" s="51"/>
      <c r="G214" s="63">
        <v>16134100</v>
      </c>
      <c r="H214" s="81">
        <v>12676174</v>
      </c>
      <c r="I214" s="64">
        <v>79</v>
      </c>
    </row>
    <row r="215" spans="1:9" ht="38.25" x14ac:dyDescent="0.2">
      <c r="A215" s="154" t="s">
        <v>202</v>
      </c>
      <c r="B215" s="51" t="s">
        <v>215</v>
      </c>
      <c r="C215" s="51" t="s">
        <v>89</v>
      </c>
      <c r="D215" s="51" t="s">
        <v>96</v>
      </c>
      <c r="E215" s="51"/>
      <c r="F215" s="51"/>
      <c r="G215" s="63">
        <v>9183300</v>
      </c>
      <c r="H215" s="81">
        <v>8696587</v>
      </c>
      <c r="I215" s="64">
        <v>95</v>
      </c>
    </row>
    <row r="216" spans="1:9" ht="38.25" x14ac:dyDescent="0.2">
      <c r="A216" s="154" t="s">
        <v>178</v>
      </c>
      <c r="B216" s="51" t="s">
        <v>215</v>
      </c>
      <c r="C216" s="51" t="s">
        <v>89</v>
      </c>
      <c r="D216" s="51" t="s">
        <v>96</v>
      </c>
      <c r="E216" s="51" t="s">
        <v>130</v>
      </c>
      <c r="F216" s="51"/>
      <c r="G216" s="63">
        <v>9183300</v>
      </c>
      <c r="H216" s="81">
        <v>8696587</v>
      </c>
      <c r="I216" s="64">
        <v>95</v>
      </c>
    </row>
    <row r="217" spans="1:9" x14ac:dyDescent="0.2">
      <c r="A217" s="154" t="s">
        <v>112</v>
      </c>
      <c r="B217" s="51" t="s">
        <v>215</v>
      </c>
      <c r="C217" s="51" t="s">
        <v>89</v>
      </c>
      <c r="D217" s="51" t="s">
        <v>96</v>
      </c>
      <c r="E217" s="51" t="s">
        <v>134</v>
      </c>
      <c r="F217" s="51"/>
      <c r="G217" s="63">
        <v>9183300</v>
      </c>
      <c r="H217" s="63">
        <v>8696586.7799999993</v>
      </c>
      <c r="I217" s="64">
        <v>94.7</v>
      </c>
    </row>
    <row r="218" spans="1:9" x14ac:dyDescent="0.2">
      <c r="A218" s="154" t="s">
        <v>6</v>
      </c>
      <c r="B218" s="51" t="s">
        <v>215</v>
      </c>
      <c r="C218" s="51" t="s">
        <v>89</v>
      </c>
      <c r="D218" s="51" t="s">
        <v>96</v>
      </c>
      <c r="E218" s="51" t="s">
        <v>134</v>
      </c>
      <c r="F218" s="51" t="s">
        <v>422</v>
      </c>
      <c r="G218" s="63">
        <v>9183300</v>
      </c>
      <c r="H218" s="63">
        <v>8696586.7799999993</v>
      </c>
      <c r="I218" s="64">
        <v>94.7</v>
      </c>
    </row>
    <row r="219" spans="1:9" x14ac:dyDescent="0.2">
      <c r="A219" s="154" t="s">
        <v>418</v>
      </c>
      <c r="B219" s="51" t="s">
        <v>215</v>
      </c>
      <c r="C219" s="51" t="s">
        <v>89</v>
      </c>
      <c r="D219" s="51" t="s">
        <v>221</v>
      </c>
      <c r="E219" s="51"/>
      <c r="F219" s="51"/>
      <c r="G219" s="63">
        <v>2103000</v>
      </c>
      <c r="H219" s="63"/>
      <c r="I219" s="64"/>
    </row>
    <row r="220" spans="1:9" x14ac:dyDescent="0.2">
      <c r="A220" s="154" t="s">
        <v>418</v>
      </c>
      <c r="B220" s="51" t="s">
        <v>215</v>
      </c>
      <c r="C220" s="51" t="s">
        <v>89</v>
      </c>
      <c r="D220" s="51" t="s">
        <v>221</v>
      </c>
      <c r="E220" s="51" t="s">
        <v>483</v>
      </c>
      <c r="F220" s="51"/>
      <c r="G220" s="63">
        <v>2103000</v>
      </c>
      <c r="H220" s="63"/>
      <c r="I220" s="64"/>
    </row>
    <row r="221" spans="1:9" x14ac:dyDescent="0.2">
      <c r="A221" s="154" t="s">
        <v>484</v>
      </c>
      <c r="B221" s="51" t="s">
        <v>215</v>
      </c>
      <c r="C221" s="51" t="s">
        <v>89</v>
      </c>
      <c r="D221" s="51" t="s">
        <v>221</v>
      </c>
      <c r="E221" s="51" t="s">
        <v>485</v>
      </c>
      <c r="F221" s="51"/>
      <c r="G221" s="63">
        <v>2103000</v>
      </c>
      <c r="H221" s="63"/>
      <c r="I221" s="64"/>
    </row>
    <row r="222" spans="1:9" x14ac:dyDescent="0.2">
      <c r="A222" s="154" t="s">
        <v>427</v>
      </c>
      <c r="B222" s="51" t="s">
        <v>215</v>
      </c>
      <c r="C222" s="51" t="s">
        <v>89</v>
      </c>
      <c r="D222" s="51" t="s">
        <v>221</v>
      </c>
      <c r="E222" s="70" t="s">
        <v>485</v>
      </c>
      <c r="F222" s="51" t="s">
        <v>180</v>
      </c>
      <c r="G222" s="63">
        <v>2103000</v>
      </c>
      <c r="H222" s="63"/>
      <c r="I222" s="64"/>
    </row>
    <row r="223" spans="1:9" x14ac:dyDescent="0.2">
      <c r="A223" s="154" t="s">
        <v>97</v>
      </c>
      <c r="B223" s="51" t="s">
        <v>215</v>
      </c>
      <c r="C223" s="51" t="s">
        <v>89</v>
      </c>
      <c r="D223" s="51" t="s">
        <v>145</v>
      </c>
      <c r="E223" s="70"/>
      <c r="F223" s="51"/>
      <c r="G223" s="63">
        <v>4847800</v>
      </c>
      <c r="H223" s="63">
        <v>3979586.73</v>
      </c>
      <c r="I223" s="64">
        <v>82.1</v>
      </c>
    </row>
    <row r="224" spans="1:9" x14ac:dyDescent="0.2">
      <c r="A224" s="155" t="s">
        <v>219</v>
      </c>
      <c r="B224" s="51" t="s">
        <v>215</v>
      </c>
      <c r="C224" s="51" t="s">
        <v>89</v>
      </c>
      <c r="D224" s="51" t="s">
        <v>145</v>
      </c>
      <c r="E224" s="51" t="s">
        <v>150</v>
      </c>
      <c r="F224" s="51"/>
      <c r="G224" s="63">
        <v>4804800</v>
      </c>
      <c r="H224" s="63">
        <v>3936586.73</v>
      </c>
      <c r="I224" s="64">
        <v>81.900000000000006</v>
      </c>
    </row>
    <row r="225" spans="1:10" x14ac:dyDescent="0.2">
      <c r="A225" s="154" t="s">
        <v>220</v>
      </c>
      <c r="B225" s="51" t="s">
        <v>215</v>
      </c>
      <c r="C225" s="51" t="s">
        <v>89</v>
      </c>
      <c r="D225" s="51" t="s">
        <v>145</v>
      </c>
      <c r="E225" s="51" t="s">
        <v>218</v>
      </c>
      <c r="F225" s="51"/>
      <c r="G225" s="63">
        <v>4804800</v>
      </c>
      <c r="H225" s="81">
        <v>3936587</v>
      </c>
      <c r="I225" s="64">
        <v>82</v>
      </c>
    </row>
    <row r="226" spans="1:10" x14ac:dyDescent="0.2">
      <c r="A226" s="154" t="s">
        <v>427</v>
      </c>
      <c r="B226" s="51" t="s">
        <v>215</v>
      </c>
      <c r="C226" s="51" t="s">
        <v>89</v>
      </c>
      <c r="D226" s="51" t="s">
        <v>145</v>
      </c>
      <c r="E226" s="51" t="s">
        <v>218</v>
      </c>
      <c r="F226" s="51" t="s">
        <v>180</v>
      </c>
      <c r="G226" s="63">
        <v>3804800</v>
      </c>
      <c r="H226" s="81">
        <v>3581077</v>
      </c>
      <c r="I226" s="64">
        <v>94</v>
      </c>
    </row>
    <row r="227" spans="1:10" ht="25.5" x14ac:dyDescent="0.2">
      <c r="A227" s="154" t="s">
        <v>692</v>
      </c>
      <c r="B227" s="51" t="s">
        <v>215</v>
      </c>
      <c r="C227" s="51" t="s">
        <v>89</v>
      </c>
      <c r="D227" s="51" t="s">
        <v>145</v>
      </c>
      <c r="E227" s="51" t="s">
        <v>218</v>
      </c>
      <c r="F227" s="51" t="s">
        <v>491</v>
      </c>
      <c r="G227" s="63">
        <v>1000000</v>
      </c>
      <c r="H227" s="81">
        <v>355510</v>
      </c>
      <c r="I227" s="64">
        <v>36</v>
      </c>
    </row>
    <row r="228" spans="1:10" ht="38.25" x14ac:dyDescent="0.2">
      <c r="A228" s="154" t="s">
        <v>429</v>
      </c>
      <c r="B228" s="51" t="s">
        <v>215</v>
      </c>
      <c r="C228" s="51" t="s">
        <v>89</v>
      </c>
      <c r="D228" s="51" t="s">
        <v>145</v>
      </c>
      <c r="E228" s="51" t="s">
        <v>430</v>
      </c>
      <c r="F228" s="51"/>
      <c r="G228" s="63">
        <v>43000</v>
      </c>
      <c r="H228" s="81">
        <v>43000</v>
      </c>
      <c r="I228" s="64">
        <v>100</v>
      </c>
    </row>
    <row r="229" spans="1:10" x14ac:dyDescent="0.2">
      <c r="A229" s="154" t="s">
        <v>6</v>
      </c>
      <c r="B229" s="51" t="s">
        <v>215</v>
      </c>
      <c r="C229" s="51" t="s">
        <v>89</v>
      </c>
      <c r="D229" s="51" t="s">
        <v>145</v>
      </c>
      <c r="E229" s="51" t="s">
        <v>430</v>
      </c>
      <c r="F229" s="51" t="s">
        <v>422</v>
      </c>
      <c r="G229" s="63">
        <v>43000</v>
      </c>
      <c r="H229" s="81">
        <v>43000</v>
      </c>
      <c r="I229" s="64">
        <v>100</v>
      </c>
    </row>
    <row r="230" spans="1:10" ht="25.5" x14ac:dyDescent="0.2">
      <c r="A230" s="154" t="s">
        <v>98</v>
      </c>
      <c r="B230" s="51" t="s">
        <v>215</v>
      </c>
      <c r="C230" s="51" t="s">
        <v>92</v>
      </c>
      <c r="D230" s="51" t="s">
        <v>141</v>
      </c>
      <c r="E230" s="51"/>
      <c r="F230" s="51"/>
      <c r="G230" s="63">
        <v>1359400</v>
      </c>
      <c r="H230" s="81">
        <v>986843</v>
      </c>
      <c r="I230" s="64">
        <v>72.599999999999994</v>
      </c>
    </row>
    <row r="231" spans="1:10" ht="38.25" x14ac:dyDescent="0.2">
      <c r="A231" s="154" t="s">
        <v>419</v>
      </c>
      <c r="B231" s="51" t="s">
        <v>215</v>
      </c>
      <c r="C231" s="51" t="s">
        <v>92</v>
      </c>
      <c r="D231" s="51" t="s">
        <v>124</v>
      </c>
      <c r="E231" s="51"/>
      <c r="F231" s="51"/>
      <c r="G231" s="63">
        <v>1109400</v>
      </c>
      <c r="H231" s="81">
        <v>986843</v>
      </c>
      <c r="I231" s="64">
        <v>89</v>
      </c>
    </row>
    <row r="232" spans="1:10" ht="25.5" x14ac:dyDescent="0.2">
      <c r="A232" s="154" t="s">
        <v>439</v>
      </c>
      <c r="B232" s="51" t="s">
        <v>215</v>
      </c>
      <c r="C232" s="51" t="s">
        <v>92</v>
      </c>
      <c r="D232" s="51" t="s">
        <v>124</v>
      </c>
      <c r="E232" s="51" t="s">
        <v>440</v>
      </c>
      <c r="F232" s="51"/>
      <c r="G232" s="63">
        <v>1009400</v>
      </c>
      <c r="H232" s="81">
        <v>986843</v>
      </c>
      <c r="I232" s="64">
        <v>97.8</v>
      </c>
    </row>
    <row r="233" spans="1:10" ht="38.25" x14ac:dyDescent="0.2">
      <c r="A233" s="154" t="s">
        <v>441</v>
      </c>
      <c r="B233" s="51" t="s">
        <v>215</v>
      </c>
      <c r="C233" s="51" t="s">
        <v>92</v>
      </c>
      <c r="D233" s="51" t="s">
        <v>124</v>
      </c>
      <c r="E233" s="51" t="s">
        <v>442</v>
      </c>
      <c r="F233" s="51"/>
      <c r="G233" s="63">
        <v>1009400</v>
      </c>
      <c r="H233" s="81">
        <v>986843</v>
      </c>
      <c r="I233" s="64">
        <v>97.8</v>
      </c>
    </row>
    <row r="234" spans="1:10" x14ac:dyDescent="0.2">
      <c r="A234" s="154" t="s">
        <v>427</v>
      </c>
      <c r="B234" s="51" t="s">
        <v>215</v>
      </c>
      <c r="C234" s="51" t="s">
        <v>92</v>
      </c>
      <c r="D234" s="51" t="s">
        <v>124</v>
      </c>
      <c r="E234" s="51" t="s">
        <v>442</v>
      </c>
      <c r="F234" s="51" t="s">
        <v>180</v>
      </c>
      <c r="G234" s="63">
        <v>934200</v>
      </c>
      <c r="H234" s="81">
        <v>930146</v>
      </c>
      <c r="I234" s="64">
        <v>99.6</v>
      </c>
    </row>
    <row r="235" spans="1:10" ht="76.5" x14ac:dyDescent="0.2">
      <c r="A235" s="154" t="s">
        <v>693</v>
      </c>
      <c r="B235" s="51" t="s">
        <v>215</v>
      </c>
      <c r="C235" s="51" t="s">
        <v>92</v>
      </c>
      <c r="D235" s="51" t="s">
        <v>124</v>
      </c>
      <c r="E235" s="51" t="s">
        <v>694</v>
      </c>
      <c r="F235" s="51"/>
      <c r="G235" s="63">
        <v>75200</v>
      </c>
      <c r="H235" s="81">
        <v>56697</v>
      </c>
      <c r="I235" s="64">
        <v>75.3</v>
      </c>
    </row>
    <row r="236" spans="1:10" x14ac:dyDescent="0.2">
      <c r="A236" s="154" t="s">
        <v>6</v>
      </c>
      <c r="B236" s="51" t="s">
        <v>215</v>
      </c>
      <c r="C236" s="51" t="s">
        <v>92</v>
      </c>
      <c r="D236" s="51" t="s">
        <v>124</v>
      </c>
      <c r="E236" s="51" t="s">
        <v>694</v>
      </c>
      <c r="F236" s="51" t="s">
        <v>422</v>
      </c>
      <c r="G236" s="63">
        <v>75200</v>
      </c>
      <c r="H236" s="81">
        <v>56697</v>
      </c>
      <c r="I236" s="64">
        <v>75.3</v>
      </c>
    </row>
    <row r="237" spans="1:10" x14ac:dyDescent="0.2">
      <c r="A237" s="156" t="s">
        <v>197</v>
      </c>
      <c r="B237" s="142" t="s">
        <v>215</v>
      </c>
      <c r="C237" s="142" t="s">
        <v>92</v>
      </c>
      <c r="D237" s="142" t="s">
        <v>124</v>
      </c>
      <c r="E237" s="142" t="s">
        <v>152</v>
      </c>
      <c r="F237" s="142"/>
      <c r="G237" s="143">
        <v>100000</v>
      </c>
      <c r="H237" s="143"/>
      <c r="I237" s="144"/>
      <c r="J237" s="145"/>
    </row>
    <row r="238" spans="1:10" ht="76.5" x14ac:dyDescent="0.2">
      <c r="A238" s="156" t="s">
        <v>487</v>
      </c>
      <c r="B238" s="142" t="s">
        <v>215</v>
      </c>
      <c r="C238" s="142" t="s">
        <v>92</v>
      </c>
      <c r="D238" s="142" t="s">
        <v>124</v>
      </c>
      <c r="E238" s="142" t="s">
        <v>488</v>
      </c>
      <c r="F238" s="142"/>
      <c r="G238" s="143">
        <v>100000</v>
      </c>
      <c r="H238" s="143"/>
      <c r="I238" s="144"/>
      <c r="J238" s="145"/>
    </row>
    <row r="239" spans="1:10" ht="63.75" x14ac:dyDescent="0.2">
      <c r="A239" s="154" t="s">
        <v>486</v>
      </c>
      <c r="B239" s="51" t="s">
        <v>215</v>
      </c>
      <c r="C239" s="51" t="s">
        <v>92</v>
      </c>
      <c r="D239" s="51" t="s">
        <v>124</v>
      </c>
      <c r="E239" s="51" t="s">
        <v>695</v>
      </c>
      <c r="F239" s="142"/>
      <c r="G239" s="143">
        <f>G240</f>
        <v>100000</v>
      </c>
      <c r="H239" s="143"/>
      <c r="I239" s="144"/>
      <c r="J239" s="145"/>
    </row>
    <row r="240" spans="1:10" x14ac:dyDescent="0.2">
      <c r="A240" s="156" t="s">
        <v>6</v>
      </c>
      <c r="B240" s="142" t="s">
        <v>215</v>
      </c>
      <c r="C240" s="142" t="s">
        <v>92</v>
      </c>
      <c r="D240" s="142" t="s">
        <v>124</v>
      </c>
      <c r="E240" s="142" t="s">
        <v>695</v>
      </c>
      <c r="F240" s="142" t="s">
        <v>180</v>
      </c>
      <c r="G240" s="143">
        <v>100000</v>
      </c>
      <c r="H240" s="143"/>
      <c r="I240" s="144"/>
      <c r="J240" s="145"/>
    </row>
    <row r="241" spans="1:9" x14ac:dyDescent="0.2">
      <c r="A241" s="154" t="s">
        <v>420</v>
      </c>
      <c r="B241" s="51" t="s">
        <v>215</v>
      </c>
      <c r="C241" s="51" t="s">
        <v>92</v>
      </c>
      <c r="D241" s="51" t="s">
        <v>125</v>
      </c>
      <c r="E241" s="51"/>
      <c r="F241" s="51"/>
      <c r="G241" s="63">
        <v>250000</v>
      </c>
      <c r="H241" s="63"/>
      <c r="I241" s="64"/>
    </row>
    <row r="242" spans="1:9" x14ac:dyDescent="0.2">
      <c r="A242" s="154" t="s">
        <v>489</v>
      </c>
      <c r="B242" s="51" t="s">
        <v>215</v>
      </c>
      <c r="C242" s="51" t="s">
        <v>92</v>
      </c>
      <c r="D242" s="51" t="s">
        <v>125</v>
      </c>
      <c r="E242" s="51" t="s">
        <v>490</v>
      </c>
      <c r="F242" s="51"/>
      <c r="G242" s="63">
        <v>250000</v>
      </c>
      <c r="H242" s="63"/>
      <c r="I242" s="64"/>
    </row>
    <row r="243" spans="1:9" x14ac:dyDescent="0.2">
      <c r="A243" s="155" t="s">
        <v>696</v>
      </c>
      <c r="B243" s="51" t="s">
        <v>215</v>
      </c>
      <c r="C243" s="51" t="s">
        <v>92</v>
      </c>
      <c r="D243" s="51" t="s">
        <v>125</v>
      </c>
      <c r="E243" s="51" t="s">
        <v>490</v>
      </c>
      <c r="F243" s="51"/>
      <c r="G243" s="63">
        <v>250000</v>
      </c>
      <c r="H243" s="63"/>
      <c r="I243" s="64"/>
    </row>
    <row r="244" spans="1:9" x14ac:dyDescent="0.2">
      <c r="A244" s="154" t="s">
        <v>6</v>
      </c>
      <c r="B244" s="51" t="s">
        <v>215</v>
      </c>
      <c r="C244" s="51" t="s">
        <v>92</v>
      </c>
      <c r="D244" s="51" t="s">
        <v>125</v>
      </c>
      <c r="E244" s="51" t="s">
        <v>490</v>
      </c>
      <c r="F244" s="51" t="s">
        <v>422</v>
      </c>
      <c r="G244" s="63">
        <v>250000</v>
      </c>
      <c r="H244" s="63"/>
      <c r="I244" s="64"/>
    </row>
    <row r="245" spans="1:9" x14ac:dyDescent="0.2">
      <c r="A245" s="154" t="s">
        <v>99</v>
      </c>
      <c r="B245" s="51" t="s">
        <v>215</v>
      </c>
      <c r="C245" s="51" t="s">
        <v>94</v>
      </c>
      <c r="D245" s="51" t="s">
        <v>141</v>
      </c>
      <c r="E245" s="51"/>
      <c r="F245" s="51"/>
      <c r="G245" s="63">
        <v>22700800</v>
      </c>
      <c r="H245" s="63">
        <v>1050307.97</v>
      </c>
      <c r="I245" s="64">
        <v>4.5999999999999996</v>
      </c>
    </row>
    <row r="246" spans="1:9" x14ac:dyDescent="0.2">
      <c r="A246" s="154" t="s">
        <v>645</v>
      </c>
      <c r="B246" s="51" t="s">
        <v>215</v>
      </c>
      <c r="C246" s="51" t="s">
        <v>94</v>
      </c>
      <c r="D246" s="51" t="s">
        <v>96</v>
      </c>
      <c r="E246" s="51" t="s">
        <v>697</v>
      </c>
      <c r="F246" s="51" t="s">
        <v>697</v>
      </c>
      <c r="G246" s="63">
        <v>21364300</v>
      </c>
      <c r="H246" s="63"/>
      <c r="I246" s="64"/>
    </row>
    <row r="247" spans="1:9" x14ac:dyDescent="0.2">
      <c r="A247" s="154" t="s">
        <v>418</v>
      </c>
      <c r="B247" s="51" t="s">
        <v>215</v>
      </c>
      <c r="C247" s="51" t="s">
        <v>94</v>
      </c>
      <c r="D247" s="51" t="s">
        <v>96</v>
      </c>
      <c r="E247" s="51" t="s">
        <v>483</v>
      </c>
      <c r="F247" s="51" t="s">
        <v>697</v>
      </c>
      <c r="G247" s="63">
        <v>16314300</v>
      </c>
      <c r="H247" s="63"/>
      <c r="I247" s="64"/>
    </row>
    <row r="248" spans="1:9" ht="38.25" x14ac:dyDescent="0.2">
      <c r="A248" s="154" t="s">
        <v>698</v>
      </c>
      <c r="B248" s="51" t="s">
        <v>215</v>
      </c>
      <c r="C248" s="51" t="s">
        <v>94</v>
      </c>
      <c r="D248" s="51" t="s">
        <v>96</v>
      </c>
      <c r="E248" s="51" t="s">
        <v>699</v>
      </c>
      <c r="F248" s="51" t="s">
        <v>697</v>
      </c>
      <c r="G248" s="63">
        <v>16314300</v>
      </c>
      <c r="H248" s="63"/>
      <c r="I248" s="64"/>
    </row>
    <row r="249" spans="1:9" x14ac:dyDescent="0.2">
      <c r="A249" s="154" t="s">
        <v>6</v>
      </c>
      <c r="B249" s="51" t="s">
        <v>215</v>
      </c>
      <c r="C249" s="51" t="s">
        <v>94</v>
      </c>
      <c r="D249" s="51" t="s">
        <v>96</v>
      </c>
      <c r="E249" s="51" t="s">
        <v>699</v>
      </c>
      <c r="F249" s="51">
        <v>950</v>
      </c>
      <c r="G249" s="63">
        <v>16314300</v>
      </c>
      <c r="H249" s="63"/>
      <c r="I249" s="64"/>
    </row>
    <row r="250" spans="1:9" x14ac:dyDescent="0.2">
      <c r="A250" s="154" t="s">
        <v>3</v>
      </c>
      <c r="B250" s="51" t="s">
        <v>215</v>
      </c>
      <c r="C250" s="51" t="s">
        <v>94</v>
      </c>
      <c r="D250" s="51" t="s">
        <v>96</v>
      </c>
      <c r="E250" s="51" t="s">
        <v>700</v>
      </c>
      <c r="F250" s="51" t="s">
        <v>697</v>
      </c>
      <c r="G250" s="63">
        <v>5000000</v>
      </c>
      <c r="H250" s="63"/>
      <c r="I250" s="64"/>
    </row>
    <row r="251" spans="1:9" ht="38.25" x14ac:dyDescent="0.2">
      <c r="A251" s="154" t="s">
        <v>701</v>
      </c>
      <c r="B251" s="51" t="s">
        <v>215</v>
      </c>
      <c r="C251" s="51" t="s">
        <v>94</v>
      </c>
      <c r="D251" s="51" t="s">
        <v>96</v>
      </c>
      <c r="E251" s="51" t="s">
        <v>702</v>
      </c>
      <c r="F251" s="51" t="s">
        <v>697</v>
      </c>
      <c r="G251" s="63">
        <v>5000000</v>
      </c>
      <c r="H251" s="63"/>
      <c r="I251" s="64"/>
    </row>
    <row r="252" spans="1:9" x14ac:dyDescent="0.2">
      <c r="A252" s="154" t="s">
        <v>6</v>
      </c>
      <c r="B252" s="51" t="s">
        <v>215</v>
      </c>
      <c r="C252" s="51" t="s">
        <v>94</v>
      </c>
      <c r="D252" s="51" t="s">
        <v>96</v>
      </c>
      <c r="E252" s="51" t="s">
        <v>702</v>
      </c>
      <c r="F252" s="51">
        <v>950</v>
      </c>
      <c r="G252" s="63">
        <v>5000000</v>
      </c>
      <c r="H252" s="63"/>
      <c r="I252" s="64"/>
    </row>
    <row r="253" spans="1:9" ht="38.25" x14ac:dyDescent="0.2">
      <c r="A253" s="154" t="s">
        <v>703</v>
      </c>
      <c r="B253" s="51" t="s">
        <v>215</v>
      </c>
      <c r="C253" s="51" t="s">
        <v>94</v>
      </c>
      <c r="D253" s="51" t="s">
        <v>96</v>
      </c>
      <c r="E253" s="51" t="s">
        <v>704</v>
      </c>
      <c r="F253" s="51" t="s">
        <v>697</v>
      </c>
      <c r="G253" s="63">
        <v>50000</v>
      </c>
      <c r="H253" s="63"/>
      <c r="I253" s="64"/>
    </row>
    <row r="254" spans="1:9" x14ac:dyDescent="0.2">
      <c r="A254" s="154" t="s">
        <v>6</v>
      </c>
      <c r="B254" s="51" t="s">
        <v>215</v>
      </c>
      <c r="C254" s="51" t="s">
        <v>94</v>
      </c>
      <c r="D254" s="51" t="s">
        <v>96</v>
      </c>
      <c r="E254" s="51" t="s">
        <v>704</v>
      </c>
      <c r="F254" s="51">
        <v>950</v>
      </c>
      <c r="G254" s="63">
        <v>50000</v>
      </c>
      <c r="H254" s="63"/>
      <c r="I254" s="64"/>
    </row>
    <row r="255" spans="1:9" x14ac:dyDescent="0.2">
      <c r="A255" s="154" t="s">
        <v>158</v>
      </c>
      <c r="B255" s="51" t="s">
        <v>215</v>
      </c>
      <c r="C255" s="51" t="s">
        <v>94</v>
      </c>
      <c r="D255" s="51" t="s">
        <v>124</v>
      </c>
      <c r="E255" s="51"/>
      <c r="F255" s="51"/>
      <c r="G255" s="63">
        <v>100000</v>
      </c>
      <c r="H255" s="63"/>
      <c r="I255" s="64"/>
    </row>
    <row r="256" spans="1:9" x14ac:dyDescent="0.2">
      <c r="A256" s="154" t="s">
        <v>49</v>
      </c>
      <c r="B256" s="51" t="s">
        <v>215</v>
      </c>
      <c r="C256" s="51" t="s">
        <v>94</v>
      </c>
      <c r="D256" s="51" t="s">
        <v>124</v>
      </c>
      <c r="E256" s="51" t="s">
        <v>50</v>
      </c>
      <c r="F256" s="51"/>
      <c r="G256" s="63">
        <v>100000</v>
      </c>
      <c r="H256" s="63"/>
      <c r="I256" s="64"/>
    </row>
    <row r="257" spans="1:9" ht="38.25" x14ac:dyDescent="0.2">
      <c r="A257" s="154" t="s">
        <v>492</v>
      </c>
      <c r="B257" s="51" t="s">
        <v>215</v>
      </c>
      <c r="C257" s="51" t="s">
        <v>94</v>
      </c>
      <c r="D257" s="51" t="s">
        <v>124</v>
      </c>
      <c r="E257" s="51" t="s">
        <v>159</v>
      </c>
      <c r="F257" s="51"/>
      <c r="G257" s="63">
        <v>100000</v>
      </c>
      <c r="H257" s="63"/>
      <c r="I257" s="64"/>
    </row>
    <row r="258" spans="1:9" x14ac:dyDescent="0.2">
      <c r="A258" s="154" t="s">
        <v>6</v>
      </c>
      <c r="B258" s="51" t="s">
        <v>215</v>
      </c>
      <c r="C258" s="51" t="s">
        <v>94</v>
      </c>
      <c r="D258" s="51" t="s">
        <v>124</v>
      </c>
      <c r="E258" s="51" t="s">
        <v>159</v>
      </c>
      <c r="F258" s="51" t="s">
        <v>422</v>
      </c>
      <c r="G258" s="63">
        <v>100000</v>
      </c>
      <c r="H258" s="63"/>
      <c r="I258" s="64"/>
    </row>
    <row r="259" spans="1:9" x14ac:dyDescent="0.2">
      <c r="A259" s="154" t="s">
        <v>100</v>
      </c>
      <c r="B259" s="51" t="s">
        <v>215</v>
      </c>
      <c r="C259" s="51" t="s">
        <v>94</v>
      </c>
      <c r="D259" s="51" t="s">
        <v>179</v>
      </c>
      <c r="E259" s="51"/>
      <c r="F259" s="51"/>
      <c r="G259" s="63">
        <v>1236500</v>
      </c>
      <c r="H259" s="63">
        <v>1050307.97</v>
      </c>
      <c r="I259" s="64">
        <v>84.9</v>
      </c>
    </row>
    <row r="260" spans="1:9" ht="25.5" x14ac:dyDescent="0.2">
      <c r="A260" s="154" t="s">
        <v>219</v>
      </c>
      <c r="B260" s="51" t="s">
        <v>215</v>
      </c>
      <c r="C260" s="51" t="s">
        <v>94</v>
      </c>
      <c r="D260" s="51" t="s">
        <v>179</v>
      </c>
      <c r="E260" s="51" t="s">
        <v>150</v>
      </c>
      <c r="F260" s="51"/>
      <c r="G260" s="63">
        <v>25500</v>
      </c>
      <c r="H260" s="63">
        <v>25500</v>
      </c>
      <c r="I260" s="64">
        <v>100</v>
      </c>
    </row>
    <row r="261" spans="1:9" x14ac:dyDescent="0.2">
      <c r="A261" s="155" t="s">
        <v>705</v>
      </c>
      <c r="B261" s="51" t="s">
        <v>215</v>
      </c>
      <c r="C261" s="51" t="s">
        <v>94</v>
      </c>
      <c r="D261" s="51" t="s">
        <v>179</v>
      </c>
      <c r="E261" s="51" t="s">
        <v>706</v>
      </c>
      <c r="F261" s="51"/>
      <c r="G261" s="67">
        <v>14000</v>
      </c>
      <c r="H261" s="67">
        <v>14000</v>
      </c>
      <c r="I261" s="68">
        <v>100</v>
      </c>
    </row>
    <row r="262" spans="1:9" x14ac:dyDescent="0.2">
      <c r="A262" s="154" t="s">
        <v>6</v>
      </c>
      <c r="B262" s="51" t="s">
        <v>215</v>
      </c>
      <c r="C262" s="51" t="s">
        <v>94</v>
      </c>
      <c r="D262" s="51" t="s">
        <v>179</v>
      </c>
      <c r="E262" s="51" t="s">
        <v>706</v>
      </c>
      <c r="F262" s="51" t="s">
        <v>422</v>
      </c>
      <c r="G262" s="67">
        <v>14000</v>
      </c>
      <c r="H262" s="67">
        <v>14000</v>
      </c>
      <c r="I262" s="68">
        <v>100</v>
      </c>
    </row>
    <row r="263" spans="1:9" x14ac:dyDescent="0.2">
      <c r="A263" s="154" t="s">
        <v>220</v>
      </c>
      <c r="B263" s="51" t="s">
        <v>215</v>
      </c>
      <c r="C263" s="51" t="s">
        <v>94</v>
      </c>
      <c r="D263" s="51" t="s">
        <v>179</v>
      </c>
      <c r="E263" s="51" t="s">
        <v>218</v>
      </c>
      <c r="F263" s="51"/>
      <c r="G263" s="67">
        <v>11500</v>
      </c>
      <c r="H263" s="67">
        <v>11500</v>
      </c>
      <c r="I263" s="68">
        <v>100</v>
      </c>
    </row>
    <row r="264" spans="1:9" x14ac:dyDescent="0.2">
      <c r="A264" s="154" t="s">
        <v>6</v>
      </c>
      <c r="B264" s="51" t="s">
        <v>215</v>
      </c>
      <c r="C264" s="51" t="s">
        <v>94</v>
      </c>
      <c r="D264" s="51" t="s">
        <v>179</v>
      </c>
      <c r="E264" s="51" t="s">
        <v>218</v>
      </c>
      <c r="F264" s="51" t="s">
        <v>422</v>
      </c>
      <c r="G264" s="67">
        <v>11500</v>
      </c>
      <c r="H264" s="67">
        <v>11500</v>
      </c>
      <c r="I264" s="68">
        <v>100</v>
      </c>
    </row>
    <row r="265" spans="1:9" x14ac:dyDescent="0.2">
      <c r="A265" s="154" t="s">
        <v>3</v>
      </c>
      <c r="B265" s="51" t="s">
        <v>215</v>
      </c>
      <c r="C265" s="51" t="s">
        <v>94</v>
      </c>
      <c r="D265" s="51" t="s">
        <v>179</v>
      </c>
      <c r="E265" s="51" t="s">
        <v>4</v>
      </c>
      <c r="F265" s="51"/>
      <c r="G265" s="63">
        <v>761000</v>
      </c>
      <c r="H265" s="63">
        <v>715153.23</v>
      </c>
      <c r="I265" s="64">
        <v>94</v>
      </c>
    </row>
    <row r="266" spans="1:9" ht="38.25" x14ac:dyDescent="0.2">
      <c r="A266" s="154" t="s">
        <v>707</v>
      </c>
      <c r="B266" s="51" t="s">
        <v>215</v>
      </c>
      <c r="C266" s="51" t="s">
        <v>94</v>
      </c>
      <c r="D266" s="51" t="s">
        <v>179</v>
      </c>
      <c r="E266" s="51" t="s">
        <v>493</v>
      </c>
      <c r="F266" s="51"/>
      <c r="G266" s="63">
        <v>761000</v>
      </c>
      <c r="H266" s="81">
        <v>715153</v>
      </c>
      <c r="I266" s="64">
        <v>94</v>
      </c>
    </row>
    <row r="267" spans="1:9" ht="38.25" x14ac:dyDescent="0.2">
      <c r="A267" s="154" t="s">
        <v>708</v>
      </c>
      <c r="B267" s="51" t="s">
        <v>215</v>
      </c>
      <c r="C267" s="51" t="s">
        <v>94</v>
      </c>
      <c r="D267" s="51" t="s">
        <v>179</v>
      </c>
      <c r="E267" s="51" t="s">
        <v>493</v>
      </c>
      <c r="F267" s="51" t="s">
        <v>709</v>
      </c>
      <c r="G267" s="63">
        <v>761000</v>
      </c>
      <c r="H267" s="81">
        <v>715153</v>
      </c>
      <c r="I267" s="64">
        <v>94</v>
      </c>
    </row>
    <row r="268" spans="1:9" x14ac:dyDescent="0.2">
      <c r="A268" s="154" t="s">
        <v>49</v>
      </c>
      <c r="B268" s="51" t="s">
        <v>215</v>
      </c>
      <c r="C268" s="51" t="s">
        <v>94</v>
      </c>
      <c r="D268" s="51" t="s">
        <v>179</v>
      </c>
      <c r="E268" s="51" t="s">
        <v>50</v>
      </c>
      <c r="F268" s="51"/>
      <c r="G268" s="63">
        <v>450000</v>
      </c>
      <c r="H268" s="81">
        <v>309655</v>
      </c>
      <c r="I268" s="64">
        <v>69</v>
      </c>
    </row>
    <row r="269" spans="1:9" ht="38.25" x14ac:dyDescent="0.2">
      <c r="A269" s="154" t="s">
        <v>651</v>
      </c>
      <c r="B269" s="51" t="s">
        <v>215</v>
      </c>
      <c r="C269" s="51" t="s">
        <v>94</v>
      </c>
      <c r="D269" s="51" t="s">
        <v>179</v>
      </c>
      <c r="E269" s="51" t="s">
        <v>35</v>
      </c>
      <c r="F269" s="51"/>
      <c r="G269" s="63">
        <v>450000</v>
      </c>
      <c r="H269" s="81">
        <v>309655</v>
      </c>
      <c r="I269" s="64">
        <v>69</v>
      </c>
    </row>
    <row r="270" spans="1:9" ht="38.25" x14ac:dyDescent="0.2">
      <c r="A270" s="154" t="s">
        <v>708</v>
      </c>
      <c r="B270" s="51" t="s">
        <v>215</v>
      </c>
      <c r="C270" s="51" t="s">
        <v>94</v>
      </c>
      <c r="D270" s="51" t="s">
        <v>179</v>
      </c>
      <c r="E270" s="51" t="s">
        <v>35</v>
      </c>
      <c r="F270" s="51" t="s">
        <v>709</v>
      </c>
      <c r="G270" s="63">
        <v>450000</v>
      </c>
      <c r="H270" s="81">
        <v>309655</v>
      </c>
      <c r="I270" s="64">
        <v>69</v>
      </c>
    </row>
    <row r="271" spans="1:9" x14ac:dyDescent="0.2">
      <c r="A271" s="154" t="s">
        <v>101</v>
      </c>
      <c r="B271" s="51" t="s">
        <v>215</v>
      </c>
      <c r="C271" s="51" t="s">
        <v>102</v>
      </c>
      <c r="D271" s="51" t="s">
        <v>141</v>
      </c>
      <c r="E271" s="51"/>
      <c r="F271" s="51"/>
      <c r="G271" s="63">
        <v>632700</v>
      </c>
      <c r="H271" s="81">
        <v>549290</v>
      </c>
      <c r="I271" s="64">
        <v>86.8</v>
      </c>
    </row>
    <row r="272" spans="1:9" x14ac:dyDescent="0.2">
      <c r="A272" s="154" t="s">
        <v>36</v>
      </c>
      <c r="B272" s="51" t="s">
        <v>215</v>
      </c>
      <c r="C272" s="51" t="s">
        <v>102</v>
      </c>
      <c r="D272" s="51" t="s">
        <v>89</v>
      </c>
      <c r="E272" s="51"/>
      <c r="F272" s="51"/>
      <c r="G272" s="63">
        <v>549700</v>
      </c>
      <c r="H272" s="81">
        <v>549290</v>
      </c>
      <c r="I272" s="64">
        <v>99.9</v>
      </c>
    </row>
    <row r="273" spans="1:11" x14ac:dyDescent="0.2">
      <c r="A273" s="154" t="s">
        <v>197</v>
      </c>
      <c r="B273" s="51" t="s">
        <v>215</v>
      </c>
      <c r="C273" s="51" t="s">
        <v>102</v>
      </c>
      <c r="D273" s="51" t="s">
        <v>89</v>
      </c>
      <c r="E273" s="51" t="s">
        <v>152</v>
      </c>
      <c r="F273" s="51"/>
      <c r="G273" s="63">
        <v>300000</v>
      </c>
      <c r="H273" s="81">
        <v>300000</v>
      </c>
      <c r="I273" s="64">
        <v>100</v>
      </c>
    </row>
    <row r="274" spans="1:11" ht="102" x14ac:dyDescent="0.2">
      <c r="A274" s="154" t="s">
        <v>710</v>
      </c>
      <c r="B274" s="51" t="s">
        <v>215</v>
      </c>
      <c r="C274" s="51" t="s">
        <v>102</v>
      </c>
      <c r="D274" s="51" t="s">
        <v>89</v>
      </c>
      <c r="E274" s="51" t="s">
        <v>711</v>
      </c>
      <c r="F274" s="51"/>
      <c r="G274" s="63">
        <v>300000</v>
      </c>
      <c r="H274" s="81">
        <v>300000</v>
      </c>
      <c r="I274" s="64">
        <v>100</v>
      </c>
    </row>
    <row r="275" spans="1:11" s="65" customFormat="1" ht="63.75" x14ac:dyDescent="0.2">
      <c r="A275" s="154" t="s">
        <v>486</v>
      </c>
      <c r="B275" s="51" t="s">
        <v>215</v>
      </c>
      <c r="C275" s="51" t="s">
        <v>102</v>
      </c>
      <c r="D275" s="51" t="s">
        <v>89</v>
      </c>
      <c r="E275" s="51" t="s">
        <v>712</v>
      </c>
      <c r="F275" s="51"/>
      <c r="G275" s="63">
        <v>300000</v>
      </c>
      <c r="H275" s="81">
        <v>300000</v>
      </c>
      <c r="I275" s="64">
        <v>100</v>
      </c>
      <c r="J275" s="55"/>
      <c r="K275" s="55"/>
    </row>
    <row r="276" spans="1:11" s="65" customFormat="1" x14ac:dyDescent="0.2">
      <c r="A276" s="154" t="s">
        <v>6</v>
      </c>
      <c r="B276" s="51" t="s">
        <v>215</v>
      </c>
      <c r="C276" s="51" t="s">
        <v>102</v>
      </c>
      <c r="D276" s="51" t="s">
        <v>89</v>
      </c>
      <c r="E276" s="51" t="s">
        <v>712</v>
      </c>
      <c r="F276" s="51" t="s">
        <v>422</v>
      </c>
      <c r="G276" s="63">
        <v>300000</v>
      </c>
      <c r="H276" s="81">
        <v>300000</v>
      </c>
      <c r="I276" s="64">
        <v>100</v>
      </c>
      <c r="J276" s="55"/>
      <c r="K276" s="55"/>
    </row>
    <row r="277" spans="1:11" s="65" customFormat="1" ht="102" x14ac:dyDescent="0.2">
      <c r="A277" s="154" t="s">
        <v>713</v>
      </c>
      <c r="B277" s="51" t="s">
        <v>215</v>
      </c>
      <c r="C277" s="51" t="s">
        <v>102</v>
      </c>
      <c r="D277" s="51" t="s">
        <v>89</v>
      </c>
      <c r="E277" s="51" t="s">
        <v>714</v>
      </c>
      <c r="F277" s="51"/>
      <c r="G277" s="63">
        <v>249700</v>
      </c>
      <c r="H277" s="81">
        <v>249290</v>
      </c>
      <c r="I277" s="64">
        <v>99.8</v>
      </c>
      <c r="J277" s="55"/>
      <c r="K277" s="55"/>
    </row>
    <row r="278" spans="1:11" x14ac:dyDescent="0.2">
      <c r="A278" s="154" t="s">
        <v>6</v>
      </c>
      <c r="B278" s="51" t="s">
        <v>215</v>
      </c>
      <c r="C278" s="51" t="s">
        <v>102</v>
      </c>
      <c r="D278" s="51" t="s">
        <v>89</v>
      </c>
      <c r="E278" s="51" t="s">
        <v>714</v>
      </c>
      <c r="F278" s="51" t="s">
        <v>422</v>
      </c>
      <c r="G278" s="63">
        <v>249700</v>
      </c>
      <c r="H278" s="81">
        <v>249290</v>
      </c>
      <c r="I278" s="64">
        <v>99.8</v>
      </c>
    </row>
    <row r="279" spans="1:11" x14ac:dyDescent="0.2">
      <c r="A279" s="156" t="s">
        <v>126</v>
      </c>
      <c r="B279" s="142" t="s">
        <v>215</v>
      </c>
      <c r="C279" s="142" t="s">
        <v>102</v>
      </c>
      <c r="D279" s="142" t="s">
        <v>92</v>
      </c>
      <c r="E279" s="142"/>
      <c r="F279" s="142"/>
      <c r="G279" s="143">
        <v>83000</v>
      </c>
      <c r="H279" s="143"/>
      <c r="I279" s="144"/>
      <c r="J279" s="145"/>
    </row>
    <row r="280" spans="1:11" x14ac:dyDescent="0.2">
      <c r="A280" s="156" t="s">
        <v>197</v>
      </c>
      <c r="B280" s="142" t="s">
        <v>215</v>
      </c>
      <c r="C280" s="142" t="s">
        <v>102</v>
      </c>
      <c r="D280" s="142" t="s">
        <v>92</v>
      </c>
      <c r="E280" s="142" t="s">
        <v>152</v>
      </c>
      <c r="F280" s="142"/>
      <c r="G280" s="143">
        <v>83000</v>
      </c>
      <c r="H280" s="143"/>
      <c r="I280" s="144"/>
      <c r="J280" s="145"/>
    </row>
    <row r="281" spans="1:11" ht="63.75" x14ac:dyDescent="0.2">
      <c r="A281" s="156" t="s">
        <v>715</v>
      </c>
      <c r="B281" s="142" t="s">
        <v>215</v>
      </c>
      <c r="C281" s="142" t="s">
        <v>102</v>
      </c>
      <c r="D281" s="142" t="s">
        <v>92</v>
      </c>
      <c r="E281" s="142" t="s">
        <v>495</v>
      </c>
      <c r="F281" s="142"/>
      <c r="G281" s="143">
        <v>53000</v>
      </c>
      <c r="H281" s="143"/>
      <c r="I281" s="144"/>
      <c r="J281" s="145"/>
    </row>
    <row r="282" spans="1:11" ht="63.75" x14ac:dyDescent="0.2">
      <c r="A282" s="156" t="s">
        <v>486</v>
      </c>
      <c r="B282" s="142" t="s">
        <v>215</v>
      </c>
      <c r="C282" s="142" t="s">
        <v>102</v>
      </c>
      <c r="D282" s="142" t="s">
        <v>92</v>
      </c>
      <c r="E282" s="142" t="s">
        <v>496</v>
      </c>
      <c r="F282" s="142"/>
      <c r="G282" s="143">
        <v>53000</v>
      </c>
      <c r="H282" s="143"/>
      <c r="I282" s="144"/>
      <c r="J282" s="145"/>
    </row>
    <row r="283" spans="1:11" x14ac:dyDescent="0.2">
      <c r="A283" s="156" t="s">
        <v>6</v>
      </c>
      <c r="B283" s="142" t="s">
        <v>215</v>
      </c>
      <c r="C283" s="142" t="s">
        <v>102</v>
      </c>
      <c r="D283" s="142" t="s">
        <v>92</v>
      </c>
      <c r="E283" s="142" t="s">
        <v>496</v>
      </c>
      <c r="F283" s="142" t="s">
        <v>422</v>
      </c>
      <c r="G283" s="143">
        <v>53000</v>
      </c>
      <c r="H283" s="143"/>
      <c r="I283" s="144"/>
      <c r="J283" s="145"/>
    </row>
    <row r="284" spans="1:11" ht="63.75" x14ac:dyDescent="0.2">
      <c r="A284" s="156" t="s">
        <v>497</v>
      </c>
      <c r="B284" s="142" t="s">
        <v>215</v>
      </c>
      <c r="C284" s="142" t="s">
        <v>102</v>
      </c>
      <c r="D284" s="142" t="s">
        <v>92</v>
      </c>
      <c r="E284" s="142" t="s">
        <v>498</v>
      </c>
      <c r="F284" s="142"/>
      <c r="G284" s="143">
        <v>30000</v>
      </c>
      <c r="H284" s="143"/>
      <c r="I284" s="144"/>
      <c r="J284" s="145"/>
    </row>
    <row r="285" spans="1:11" ht="63.75" x14ac:dyDescent="0.2">
      <c r="A285" s="156" t="s">
        <v>486</v>
      </c>
      <c r="B285" s="142" t="s">
        <v>215</v>
      </c>
      <c r="C285" s="142" t="s">
        <v>102</v>
      </c>
      <c r="D285" s="142" t="s">
        <v>92</v>
      </c>
      <c r="E285" s="142" t="s">
        <v>499</v>
      </c>
      <c r="F285" s="142"/>
      <c r="G285" s="143">
        <v>30000</v>
      </c>
      <c r="H285" s="143"/>
      <c r="I285" s="144"/>
      <c r="J285" s="145"/>
    </row>
    <row r="286" spans="1:11" x14ac:dyDescent="0.2">
      <c r="A286" s="156" t="s">
        <v>6</v>
      </c>
      <c r="B286" s="142" t="s">
        <v>215</v>
      </c>
      <c r="C286" s="142" t="s">
        <v>102</v>
      </c>
      <c r="D286" s="142" t="s">
        <v>92</v>
      </c>
      <c r="E286" s="142" t="s">
        <v>499</v>
      </c>
      <c r="F286" s="142" t="s">
        <v>422</v>
      </c>
      <c r="G286" s="143">
        <v>30000</v>
      </c>
      <c r="H286" s="143"/>
      <c r="I286" s="144"/>
      <c r="J286" s="145"/>
    </row>
    <row r="287" spans="1:11" x14ac:dyDescent="0.2">
      <c r="A287" s="154" t="s">
        <v>109</v>
      </c>
      <c r="B287" s="51" t="s">
        <v>215</v>
      </c>
      <c r="C287" s="51" t="s">
        <v>125</v>
      </c>
      <c r="D287" s="51"/>
      <c r="E287" s="51"/>
      <c r="F287" s="51"/>
      <c r="G287" s="67">
        <v>2027200</v>
      </c>
      <c r="H287" s="67">
        <v>1485000</v>
      </c>
      <c r="I287" s="68">
        <v>73.3</v>
      </c>
      <c r="J287" s="65"/>
    </row>
    <row r="288" spans="1:11" x14ac:dyDescent="0.2">
      <c r="A288" s="154" t="s">
        <v>110</v>
      </c>
      <c r="B288" s="51" t="s">
        <v>215</v>
      </c>
      <c r="C288" s="51" t="s">
        <v>125</v>
      </c>
      <c r="D288" s="51" t="s">
        <v>92</v>
      </c>
      <c r="E288" s="51"/>
      <c r="F288" s="51"/>
      <c r="G288" s="63">
        <v>2027200</v>
      </c>
      <c r="H288" s="63">
        <v>1485000</v>
      </c>
      <c r="I288" s="64">
        <v>73.3</v>
      </c>
      <c r="J288" s="65"/>
    </row>
    <row r="289" spans="1:10" ht="25.5" x14ac:dyDescent="0.2">
      <c r="A289" s="154" t="s">
        <v>236</v>
      </c>
      <c r="B289" s="51" t="s">
        <v>215</v>
      </c>
      <c r="C289" s="51" t="s">
        <v>125</v>
      </c>
      <c r="D289" s="51" t="s">
        <v>92</v>
      </c>
      <c r="E289" s="51" t="s">
        <v>234</v>
      </c>
      <c r="F289" s="51"/>
      <c r="G289" s="67">
        <v>1927200</v>
      </c>
      <c r="H289" s="67">
        <v>1485000</v>
      </c>
      <c r="I289" s="68">
        <v>77.099999999999994</v>
      </c>
      <c r="J289" s="65"/>
    </row>
    <row r="290" spans="1:10" ht="63.75" x14ac:dyDescent="0.2">
      <c r="A290" s="154" t="s">
        <v>160</v>
      </c>
      <c r="B290" s="51" t="s">
        <v>215</v>
      </c>
      <c r="C290" s="51" t="s">
        <v>125</v>
      </c>
      <c r="D290" s="51" t="s">
        <v>92</v>
      </c>
      <c r="E290" s="51" t="s">
        <v>234</v>
      </c>
      <c r="F290" s="51"/>
      <c r="G290" s="63">
        <v>1927200</v>
      </c>
      <c r="H290" s="63">
        <v>1485000</v>
      </c>
      <c r="I290" s="64">
        <v>77.099999999999994</v>
      </c>
    </row>
    <row r="291" spans="1:10" x14ac:dyDescent="0.2">
      <c r="A291" s="154" t="s">
        <v>142</v>
      </c>
      <c r="B291" s="51" t="s">
        <v>215</v>
      </c>
      <c r="C291" s="51" t="s">
        <v>125</v>
      </c>
      <c r="D291" s="51" t="s">
        <v>92</v>
      </c>
      <c r="E291" s="51" t="s">
        <v>234</v>
      </c>
      <c r="F291" s="51" t="s">
        <v>111</v>
      </c>
      <c r="G291" s="67">
        <v>1927200</v>
      </c>
      <c r="H291" s="67">
        <v>1485000</v>
      </c>
      <c r="I291" s="68">
        <v>77.099999999999994</v>
      </c>
    </row>
    <row r="292" spans="1:10" x14ac:dyDescent="0.2">
      <c r="A292" s="154" t="s">
        <v>49</v>
      </c>
      <c r="B292" s="51" t="s">
        <v>215</v>
      </c>
      <c r="C292" s="51" t="s">
        <v>125</v>
      </c>
      <c r="D292" s="51" t="s">
        <v>92</v>
      </c>
      <c r="E292" s="51" t="s">
        <v>50</v>
      </c>
      <c r="F292" s="51"/>
      <c r="G292" s="63">
        <v>100000</v>
      </c>
      <c r="H292" s="63"/>
      <c r="I292" s="64"/>
    </row>
    <row r="293" spans="1:10" x14ac:dyDescent="0.2">
      <c r="A293" s="155" t="s">
        <v>716</v>
      </c>
      <c r="B293" s="51" t="s">
        <v>215</v>
      </c>
      <c r="C293" s="51" t="s">
        <v>125</v>
      </c>
      <c r="D293" s="51" t="s">
        <v>92</v>
      </c>
      <c r="E293" s="51" t="s">
        <v>717</v>
      </c>
      <c r="F293" s="51"/>
      <c r="G293" s="67">
        <v>100000</v>
      </c>
      <c r="H293" s="67"/>
      <c r="I293" s="68"/>
    </row>
    <row r="294" spans="1:10" x14ac:dyDescent="0.2">
      <c r="A294" s="154" t="s">
        <v>142</v>
      </c>
      <c r="B294" s="51" t="s">
        <v>215</v>
      </c>
      <c r="C294" s="51" t="s">
        <v>125</v>
      </c>
      <c r="D294" s="51" t="s">
        <v>92</v>
      </c>
      <c r="E294" s="51" t="s">
        <v>717</v>
      </c>
      <c r="F294" s="51" t="s">
        <v>111</v>
      </c>
      <c r="G294" s="63">
        <v>100000</v>
      </c>
      <c r="H294" s="63"/>
      <c r="I294" s="64"/>
    </row>
    <row r="295" spans="1:10" x14ac:dyDescent="0.2">
      <c r="A295" s="154" t="s">
        <v>222</v>
      </c>
      <c r="B295" s="51" t="s">
        <v>215</v>
      </c>
      <c r="C295" s="51" t="s">
        <v>145</v>
      </c>
      <c r="D295" s="51" t="s">
        <v>141</v>
      </c>
      <c r="E295" s="51"/>
      <c r="F295" s="51"/>
      <c r="G295" s="63">
        <v>765700</v>
      </c>
      <c r="H295" s="63">
        <v>765667.79</v>
      </c>
      <c r="I295" s="64">
        <v>100</v>
      </c>
    </row>
    <row r="296" spans="1:10" ht="25.5" x14ac:dyDescent="0.2">
      <c r="A296" s="154" t="s">
        <v>421</v>
      </c>
      <c r="B296" s="51" t="s">
        <v>215</v>
      </c>
      <c r="C296" s="51" t="s">
        <v>145</v>
      </c>
      <c r="D296" s="51" t="s">
        <v>89</v>
      </c>
      <c r="E296" s="51"/>
      <c r="F296" s="51"/>
      <c r="G296" s="63">
        <v>765700</v>
      </c>
      <c r="H296" s="63">
        <v>765667.79</v>
      </c>
      <c r="I296" s="64">
        <v>100</v>
      </c>
    </row>
    <row r="297" spans="1:10" x14ac:dyDescent="0.2">
      <c r="A297" s="154" t="s">
        <v>224</v>
      </c>
      <c r="B297" s="51" t="s">
        <v>215</v>
      </c>
      <c r="C297" s="51" t="s">
        <v>145</v>
      </c>
      <c r="D297" s="51" t="s">
        <v>89</v>
      </c>
      <c r="E297" s="51" t="s">
        <v>223</v>
      </c>
      <c r="F297" s="51"/>
      <c r="G297" s="63">
        <v>765700</v>
      </c>
      <c r="H297" s="63">
        <v>765667.79</v>
      </c>
      <c r="I297" s="64">
        <v>100</v>
      </c>
    </row>
    <row r="298" spans="1:10" x14ac:dyDescent="0.2">
      <c r="A298" s="154" t="s">
        <v>226</v>
      </c>
      <c r="B298" s="51" t="s">
        <v>215</v>
      </c>
      <c r="C298" s="51" t="s">
        <v>145</v>
      </c>
      <c r="D298" s="51" t="s">
        <v>89</v>
      </c>
      <c r="E298" s="51" t="s">
        <v>225</v>
      </c>
      <c r="F298" s="51"/>
      <c r="G298" s="63">
        <v>765700</v>
      </c>
      <c r="H298" s="63">
        <v>765667.79</v>
      </c>
      <c r="I298" s="68">
        <v>100</v>
      </c>
    </row>
    <row r="299" spans="1:10" x14ac:dyDescent="0.2">
      <c r="A299" s="154" t="s">
        <v>427</v>
      </c>
      <c r="B299" s="51" t="s">
        <v>215</v>
      </c>
      <c r="C299" s="51" t="s">
        <v>145</v>
      </c>
      <c r="D299" s="51" t="s">
        <v>89</v>
      </c>
      <c r="E299" s="51" t="s">
        <v>225</v>
      </c>
      <c r="F299" s="51" t="s">
        <v>180</v>
      </c>
      <c r="G299" s="63">
        <v>765700</v>
      </c>
      <c r="H299" s="63">
        <v>765667.79</v>
      </c>
      <c r="I299" s="68">
        <v>100</v>
      </c>
    </row>
    <row r="300" spans="1:10" ht="38.25" x14ac:dyDescent="0.2">
      <c r="A300" s="154" t="s">
        <v>162</v>
      </c>
      <c r="B300" s="51" t="s">
        <v>215</v>
      </c>
      <c r="C300" s="51">
        <v>14</v>
      </c>
      <c r="D300" s="51" t="s">
        <v>141</v>
      </c>
      <c r="E300" s="51"/>
      <c r="F300" s="51"/>
      <c r="G300" s="63">
        <v>73812720</v>
      </c>
      <c r="H300" s="63">
        <v>73812720</v>
      </c>
      <c r="I300" s="68">
        <v>100</v>
      </c>
    </row>
    <row r="301" spans="1:10" x14ac:dyDescent="0.2">
      <c r="A301" s="155" t="s">
        <v>163</v>
      </c>
      <c r="B301" s="51" t="s">
        <v>215</v>
      </c>
      <c r="C301" s="51">
        <v>14</v>
      </c>
      <c r="D301" s="51" t="s">
        <v>89</v>
      </c>
      <c r="E301" s="51"/>
      <c r="F301" s="51"/>
      <c r="G301" s="63">
        <v>3277000</v>
      </c>
      <c r="H301" s="63">
        <v>3277000</v>
      </c>
      <c r="I301" s="64">
        <v>100</v>
      </c>
    </row>
    <row r="302" spans="1:10" x14ac:dyDescent="0.2">
      <c r="A302" s="154" t="s">
        <v>197</v>
      </c>
      <c r="B302" s="51" t="s">
        <v>215</v>
      </c>
      <c r="C302" s="51">
        <v>14</v>
      </c>
      <c r="D302" s="51" t="s">
        <v>89</v>
      </c>
      <c r="E302" s="51" t="s">
        <v>152</v>
      </c>
      <c r="F302" s="51"/>
      <c r="G302" s="63">
        <v>3277000</v>
      </c>
      <c r="H302" s="63">
        <v>3277000</v>
      </c>
      <c r="I302" s="64">
        <v>100</v>
      </c>
    </row>
    <row r="303" spans="1:10" ht="89.25" x14ac:dyDescent="0.2">
      <c r="A303" s="154" t="s">
        <v>431</v>
      </c>
      <c r="B303" s="51" t="s">
        <v>215</v>
      </c>
      <c r="C303" s="51">
        <v>14</v>
      </c>
      <c r="D303" s="51" t="s">
        <v>89</v>
      </c>
      <c r="E303" s="51" t="s">
        <v>432</v>
      </c>
      <c r="F303" s="51"/>
      <c r="G303" s="63">
        <v>3277000</v>
      </c>
      <c r="H303" s="63">
        <v>3277000</v>
      </c>
      <c r="I303" s="64">
        <v>100</v>
      </c>
    </row>
    <row r="304" spans="1:10" ht="51" x14ac:dyDescent="0.2">
      <c r="A304" s="154" t="s">
        <v>718</v>
      </c>
      <c r="B304" s="51" t="s">
        <v>215</v>
      </c>
      <c r="C304" s="51">
        <v>14</v>
      </c>
      <c r="D304" s="51" t="s">
        <v>89</v>
      </c>
      <c r="E304" s="51" t="s">
        <v>719</v>
      </c>
      <c r="F304" s="51"/>
      <c r="G304" s="63">
        <v>3277000</v>
      </c>
      <c r="H304" s="63">
        <v>3277000</v>
      </c>
      <c r="I304" s="64">
        <v>100</v>
      </c>
    </row>
    <row r="305" spans="1:9" x14ac:dyDescent="0.2">
      <c r="A305" s="154" t="s">
        <v>500</v>
      </c>
      <c r="B305" s="51" t="s">
        <v>215</v>
      </c>
      <c r="C305" s="51">
        <v>14</v>
      </c>
      <c r="D305" s="51" t="s">
        <v>89</v>
      </c>
      <c r="E305" s="51" t="s">
        <v>719</v>
      </c>
      <c r="F305" s="51" t="s">
        <v>198</v>
      </c>
      <c r="G305" s="63">
        <v>3277000</v>
      </c>
      <c r="H305" s="63">
        <v>3277000</v>
      </c>
      <c r="I305" s="64">
        <v>100</v>
      </c>
    </row>
    <row r="306" spans="1:9" x14ac:dyDescent="0.2">
      <c r="A306" s="155" t="s">
        <v>164</v>
      </c>
      <c r="B306" s="51" t="s">
        <v>215</v>
      </c>
      <c r="C306" s="51">
        <v>14</v>
      </c>
      <c r="D306" s="51" t="s">
        <v>91</v>
      </c>
      <c r="E306" s="51"/>
      <c r="F306" s="51"/>
      <c r="G306" s="63">
        <v>47535720</v>
      </c>
      <c r="H306" s="63">
        <v>47535720</v>
      </c>
      <c r="I306" s="64">
        <v>100</v>
      </c>
    </row>
    <row r="307" spans="1:9" x14ac:dyDescent="0.2">
      <c r="A307" s="154" t="s">
        <v>720</v>
      </c>
      <c r="B307" s="51" t="s">
        <v>215</v>
      </c>
      <c r="C307" s="51">
        <v>14</v>
      </c>
      <c r="D307" s="51" t="s">
        <v>91</v>
      </c>
      <c r="E307" s="51" t="s">
        <v>232</v>
      </c>
      <c r="F307" s="73"/>
      <c r="G307" s="63">
        <v>18254720</v>
      </c>
      <c r="H307" s="63">
        <v>18254720</v>
      </c>
      <c r="I307" s="64">
        <v>100</v>
      </c>
    </row>
    <row r="308" spans="1:9" ht="38.25" x14ac:dyDescent="0.2">
      <c r="A308" s="154" t="s">
        <v>721</v>
      </c>
      <c r="B308" s="51" t="s">
        <v>215</v>
      </c>
      <c r="C308" s="51">
        <v>14</v>
      </c>
      <c r="D308" s="51" t="s">
        <v>91</v>
      </c>
      <c r="E308" s="51" t="s">
        <v>234</v>
      </c>
      <c r="F308" s="51"/>
      <c r="G308" s="63">
        <v>12673720</v>
      </c>
      <c r="H308" s="63">
        <v>12673720</v>
      </c>
      <c r="I308" s="64">
        <v>100</v>
      </c>
    </row>
    <row r="309" spans="1:9" x14ac:dyDescent="0.2">
      <c r="A309" s="154" t="s">
        <v>235</v>
      </c>
      <c r="B309" s="51" t="s">
        <v>215</v>
      </c>
      <c r="C309" s="51">
        <v>14</v>
      </c>
      <c r="D309" s="51" t="s">
        <v>91</v>
      </c>
      <c r="E309" s="51" t="s">
        <v>234</v>
      </c>
      <c r="F309" s="51" t="s">
        <v>233</v>
      </c>
      <c r="G309" s="63">
        <v>12673720</v>
      </c>
      <c r="H309" s="63">
        <v>12673720</v>
      </c>
      <c r="I309" s="64">
        <v>100</v>
      </c>
    </row>
    <row r="310" spans="1:9" ht="38.25" x14ac:dyDescent="0.2">
      <c r="A310" s="154" t="s">
        <v>501</v>
      </c>
      <c r="B310" s="51" t="s">
        <v>215</v>
      </c>
      <c r="C310" s="51">
        <v>14</v>
      </c>
      <c r="D310" s="51" t="s">
        <v>91</v>
      </c>
      <c r="E310" s="51" t="s">
        <v>502</v>
      </c>
      <c r="F310" s="51"/>
      <c r="G310" s="63">
        <v>5581000</v>
      </c>
      <c r="H310" s="63">
        <v>5581000</v>
      </c>
      <c r="I310" s="64">
        <v>100</v>
      </c>
    </row>
    <row r="311" spans="1:9" x14ac:dyDescent="0.2">
      <c r="A311" s="154" t="s">
        <v>235</v>
      </c>
      <c r="B311" s="51" t="s">
        <v>215</v>
      </c>
      <c r="C311" s="51">
        <v>14</v>
      </c>
      <c r="D311" s="51" t="s">
        <v>91</v>
      </c>
      <c r="E311" s="51" t="s">
        <v>502</v>
      </c>
      <c r="F311" s="51" t="s">
        <v>233</v>
      </c>
      <c r="G311" s="63">
        <v>5581000</v>
      </c>
      <c r="H311" s="63">
        <v>5581000</v>
      </c>
      <c r="I311" s="64">
        <v>100</v>
      </c>
    </row>
    <row r="312" spans="1:9" x14ac:dyDescent="0.2">
      <c r="A312" s="154" t="s">
        <v>197</v>
      </c>
      <c r="B312" s="51" t="s">
        <v>215</v>
      </c>
      <c r="C312" s="51">
        <v>14</v>
      </c>
      <c r="D312" s="51">
        <v>2</v>
      </c>
      <c r="E312" s="51" t="s">
        <v>152</v>
      </c>
      <c r="F312" s="51"/>
      <c r="G312" s="63">
        <v>29281000</v>
      </c>
      <c r="H312" s="63">
        <v>29281000</v>
      </c>
      <c r="I312" s="64">
        <v>100</v>
      </c>
    </row>
    <row r="313" spans="1:9" ht="76.5" x14ac:dyDescent="0.2">
      <c r="A313" s="154" t="s">
        <v>722</v>
      </c>
      <c r="B313" s="51" t="s">
        <v>215</v>
      </c>
      <c r="C313" s="51">
        <v>14</v>
      </c>
      <c r="D313" s="51" t="s">
        <v>91</v>
      </c>
      <c r="E313" s="51" t="s">
        <v>723</v>
      </c>
      <c r="F313" s="51"/>
      <c r="G313" s="63">
        <v>29281000</v>
      </c>
      <c r="H313" s="63">
        <v>29281000</v>
      </c>
      <c r="I313" s="64">
        <v>100</v>
      </c>
    </row>
    <row r="314" spans="1:9" x14ac:dyDescent="0.2">
      <c r="A314" s="154" t="s">
        <v>235</v>
      </c>
      <c r="B314" s="51" t="s">
        <v>215</v>
      </c>
      <c r="C314" s="51">
        <v>14</v>
      </c>
      <c r="D314" s="51" t="s">
        <v>91</v>
      </c>
      <c r="E314" s="51" t="s">
        <v>723</v>
      </c>
      <c r="F314" s="51" t="s">
        <v>233</v>
      </c>
      <c r="G314" s="63">
        <v>29281000</v>
      </c>
      <c r="H314" s="63">
        <v>29281000</v>
      </c>
      <c r="I314" s="64">
        <v>100</v>
      </c>
    </row>
    <row r="315" spans="1:9" x14ac:dyDescent="0.2">
      <c r="A315" s="154" t="s">
        <v>647</v>
      </c>
      <c r="B315" s="51" t="s">
        <v>215</v>
      </c>
      <c r="C315" s="51" t="s">
        <v>724</v>
      </c>
      <c r="D315" s="51" t="s">
        <v>92</v>
      </c>
      <c r="E315" s="51"/>
      <c r="F315" s="51"/>
      <c r="G315" s="63">
        <v>23000000</v>
      </c>
      <c r="H315" s="63">
        <v>23000000</v>
      </c>
      <c r="I315" s="64">
        <v>100</v>
      </c>
    </row>
    <row r="316" spans="1:9" x14ac:dyDescent="0.2">
      <c r="A316" s="154" t="s">
        <v>170</v>
      </c>
      <c r="B316" s="51" t="s">
        <v>215</v>
      </c>
      <c r="C316" s="51" t="s">
        <v>724</v>
      </c>
      <c r="D316" s="51" t="s">
        <v>92</v>
      </c>
      <c r="E316" s="51" t="s">
        <v>171</v>
      </c>
      <c r="F316" s="51"/>
      <c r="G316" s="63">
        <v>23000000</v>
      </c>
      <c r="H316" s="63">
        <v>23000000</v>
      </c>
      <c r="I316" s="64">
        <v>100</v>
      </c>
    </row>
    <row r="317" spans="1:9" ht="38.25" x14ac:dyDescent="0.2">
      <c r="A317" s="154" t="s">
        <v>429</v>
      </c>
      <c r="B317" s="51" t="s">
        <v>215</v>
      </c>
      <c r="C317" s="70" t="s">
        <v>724</v>
      </c>
      <c r="D317" s="70" t="s">
        <v>92</v>
      </c>
      <c r="E317" s="70" t="s">
        <v>430</v>
      </c>
      <c r="F317" s="51"/>
      <c r="G317" s="63">
        <v>23000000</v>
      </c>
      <c r="H317" s="63">
        <v>23000000</v>
      </c>
      <c r="I317" s="64">
        <v>100</v>
      </c>
    </row>
    <row r="318" spans="1:9" x14ac:dyDescent="0.2">
      <c r="A318" s="154" t="s">
        <v>379</v>
      </c>
      <c r="B318" s="51" t="s">
        <v>215</v>
      </c>
      <c r="C318" s="51" t="s">
        <v>724</v>
      </c>
      <c r="D318" s="51" t="s">
        <v>92</v>
      </c>
      <c r="E318" s="51" t="s">
        <v>430</v>
      </c>
      <c r="F318" s="51" t="s">
        <v>725</v>
      </c>
      <c r="G318" s="63">
        <v>23000000</v>
      </c>
      <c r="H318" s="63">
        <v>23000000</v>
      </c>
      <c r="I318" s="64">
        <v>100</v>
      </c>
    </row>
    <row r="319" spans="1:9" x14ac:dyDescent="0.2">
      <c r="A319" s="154" t="s">
        <v>217</v>
      </c>
      <c r="B319" s="51" t="s">
        <v>214</v>
      </c>
      <c r="C319" s="51"/>
      <c r="D319" s="51"/>
      <c r="E319" s="51"/>
      <c r="F319" s="51"/>
      <c r="G319" s="63">
        <v>2651400</v>
      </c>
      <c r="H319" s="63">
        <v>2639385.0099999998</v>
      </c>
      <c r="I319" s="64">
        <v>99.5</v>
      </c>
    </row>
    <row r="320" spans="1:9" x14ac:dyDescent="0.2">
      <c r="A320" s="154" t="s">
        <v>88</v>
      </c>
      <c r="B320" s="51" t="s">
        <v>214</v>
      </c>
      <c r="C320" s="51" t="s">
        <v>89</v>
      </c>
      <c r="D320" s="51" t="s">
        <v>141</v>
      </c>
      <c r="E320" s="51"/>
      <c r="F320" s="51"/>
      <c r="G320" s="63">
        <v>2651400</v>
      </c>
      <c r="H320" s="63">
        <v>2639385.0099999998</v>
      </c>
      <c r="I320" s="64">
        <v>99.5</v>
      </c>
    </row>
    <row r="321" spans="1:9" ht="38.25" x14ac:dyDescent="0.2">
      <c r="A321" s="154" t="s">
        <v>133</v>
      </c>
      <c r="B321" s="51" t="s">
        <v>214</v>
      </c>
      <c r="C321" s="51" t="s">
        <v>89</v>
      </c>
      <c r="D321" s="51" t="s">
        <v>92</v>
      </c>
      <c r="E321" s="51"/>
      <c r="F321" s="51"/>
      <c r="G321" s="63">
        <v>2651400</v>
      </c>
      <c r="H321" s="63">
        <v>2639385.0099999998</v>
      </c>
      <c r="I321" s="64">
        <v>99.5</v>
      </c>
    </row>
    <row r="322" spans="1:9" ht="38.25" x14ac:dyDescent="0.2">
      <c r="A322" s="154" t="s">
        <v>178</v>
      </c>
      <c r="B322" s="51" t="s">
        <v>214</v>
      </c>
      <c r="C322" s="51" t="s">
        <v>89</v>
      </c>
      <c r="D322" s="51" t="s">
        <v>92</v>
      </c>
      <c r="E322" s="51" t="s">
        <v>130</v>
      </c>
      <c r="F322" s="51"/>
      <c r="G322" s="63">
        <v>2651400</v>
      </c>
      <c r="H322" s="63">
        <v>2639385.0099999998</v>
      </c>
      <c r="I322" s="64">
        <v>99.5</v>
      </c>
    </row>
    <row r="323" spans="1:9" x14ac:dyDescent="0.2">
      <c r="A323" s="155" t="s">
        <v>112</v>
      </c>
      <c r="B323" s="51" t="s">
        <v>214</v>
      </c>
      <c r="C323" s="51" t="s">
        <v>89</v>
      </c>
      <c r="D323" s="51" t="s">
        <v>92</v>
      </c>
      <c r="E323" s="51" t="s">
        <v>134</v>
      </c>
      <c r="F323" s="51"/>
      <c r="G323" s="63">
        <v>2240500</v>
      </c>
      <c r="H323" s="63">
        <v>2228532.2400000002</v>
      </c>
      <c r="I323" s="64">
        <v>99.5</v>
      </c>
    </row>
    <row r="324" spans="1:9" x14ac:dyDescent="0.2">
      <c r="A324" s="154" t="s">
        <v>6</v>
      </c>
      <c r="B324" s="51" t="s">
        <v>214</v>
      </c>
      <c r="C324" s="51" t="s">
        <v>89</v>
      </c>
      <c r="D324" s="51" t="s">
        <v>92</v>
      </c>
      <c r="E324" s="51" t="s">
        <v>134</v>
      </c>
      <c r="F324" s="51" t="s">
        <v>422</v>
      </c>
      <c r="G324" s="63">
        <v>2240500</v>
      </c>
      <c r="H324" s="63">
        <v>2228532.2400000002</v>
      </c>
      <c r="I324" s="64">
        <v>99.5</v>
      </c>
    </row>
    <row r="325" spans="1:9" ht="25.5" x14ac:dyDescent="0.2">
      <c r="A325" s="154" t="s">
        <v>199</v>
      </c>
      <c r="B325" s="51" t="s">
        <v>214</v>
      </c>
      <c r="C325" s="51" t="s">
        <v>89</v>
      </c>
      <c r="D325" s="51" t="s">
        <v>92</v>
      </c>
      <c r="E325" s="51" t="s">
        <v>135</v>
      </c>
      <c r="F325" s="51"/>
      <c r="G325" s="63">
        <v>410900</v>
      </c>
      <c r="H325" s="63">
        <v>410852.77</v>
      </c>
      <c r="I325" s="64">
        <v>100</v>
      </c>
    </row>
    <row r="326" spans="1:9" x14ac:dyDescent="0.2">
      <c r="A326" s="154" t="s">
        <v>6</v>
      </c>
      <c r="B326" s="51" t="s">
        <v>214</v>
      </c>
      <c r="C326" s="51" t="s">
        <v>89</v>
      </c>
      <c r="D326" s="51" t="s">
        <v>92</v>
      </c>
      <c r="E326" s="51" t="s">
        <v>135</v>
      </c>
      <c r="F326" s="51" t="s">
        <v>422</v>
      </c>
      <c r="G326" s="63">
        <v>410900</v>
      </c>
      <c r="H326" s="63">
        <v>410852.77</v>
      </c>
      <c r="I326" s="64">
        <v>100</v>
      </c>
    </row>
    <row r="327" spans="1:9" ht="25.5" x14ac:dyDescent="0.2">
      <c r="A327" s="154" t="s">
        <v>165</v>
      </c>
      <c r="B327" s="51" t="s">
        <v>166</v>
      </c>
      <c r="C327" s="51"/>
      <c r="D327" s="51"/>
      <c r="E327" s="51"/>
      <c r="F327" s="51"/>
      <c r="G327" s="63">
        <v>2039900</v>
      </c>
      <c r="H327" s="63">
        <v>1977525.39</v>
      </c>
      <c r="I327" s="64">
        <v>96.9</v>
      </c>
    </row>
    <row r="328" spans="1:9" x14ac:dyDescent="0.2">
      <c r="A328" s="154" t="s">
        <v>88</v>
      </c>
      <c r="B328" s="51" t="s">
        <v>166</v>
      </c>
      <c r="C328" s="51" t="s">
        <v>89</v>
      </c>
      <c r="D328" s="51" t="s">
        <v>141</v>
      </c>
      <c r="E328" s="51"/>
      <c r="F328" s="51"/>
      <c r="G328" s="63">
        <v>2039900</v>
      </c>
      <c r="H328" s="63">
        <v>1977525.39</v>
      </c>
      <c r="I328" s="64">
        <v>96.9</v>
      </c>
    </row>
    <row r="329" spans="1:9" ht="38.25" x14ac:dyDescent="0.2">
      <c r="A329" s="154" t="s">
        <v>202</v>
      </c>
      <c r="B329" s="51" t="s">
        <v>166</v>
      </c>
      <c r="C329" s="51" t="s">
        <v>89</v>
      </c>
      <c r="D329" s="51" t="s">
        <v>96</v>
      </c>
      <c r="E329" s="51"/>
      <c r="F329" s="51"/>
      <c r="G329" s="63">
        <v>2039900</v>
      </c>
      <c r="H329" s="63">
        <v>1977525.39</v>
      </c>
      <c r="I329" s="64">
        <v>96.9</v>
      </c>
    </row>
    <row r="330" spans="1:9" ht="38.25" x14ac:dyDescent="0.2">
      <c r="A330" s="154" t="s">
        <v>178</v>
      </c>
      <c r="B330" s="51" t="s">
        <v>166</v>
      </c>
      <c r="C330" s="51" t="s">
        <v>89</v>
      </c>
      <c r="D330" s="51" t="s">
        <v>96</v>
      </c>
      <c r="E330" s="51" t="s">
        <v>130</v>
      </c>
      <c r="F330" s="51"/>
      <c r="G330" s="63">
        <v>1454800</v>
      </c>
      <c r="H330" s="63">
        <v>1393643.91</v>
      </c>
      <c r="I330" s="64">
        <v>95.8</v>
      </c>
    </row>
    <row r="331" spans="1:9" x14ac:dyDescent="0.2">
      <c r="A331" s="155" t="s">
        <v>112</v>
      </c>
      <c r="B331" s="51" t="s">
        <v>166</v>
      </c>
      <c r="C331" s="51" t="s">
        <v>89</v>
      </c>
      <c r="D331" s="51" t="s">
        <v>96</v>
      </c>
      <c r="E331" s="51" t="s">
        <v>134</v>
      </c>
      <c r="F331" s="51"/>
      <c r="G331" s="63">
        <v>1454800</v>
      </c>
      <c r="H331" s="63">
        <v>1393643.91</v>
      </c>
      <c r="I331" s="64">
        <v>95.8</v>
      </c>
    </row>
    <row r="332" spans="1:9" x14ac:dyDescent="0.2">
      <c r="A332" s="154" t="s">
        <v>6</v>
      </c>
      <c r="B332" s="51" t="s">
        <v>166</v>
      </c>
      <c r="C332" s="51" t="s">
        <v>89</v>
      </c>
      <c r="D332" s="51" t="s">
        <v>96</v>
      </c>
      <c r="E332" s="51" t="s">
        <v>134</v>
      </c>
      <c r="F332" s="51" t="s">
        <v>422</v>
      </c>
      <c r="G332" s="63">
        <v>1454800</v>
      </c>
      <c r="H332" s="63">
        <v>1393643.91</v>
      </c>
      <c r="I332" s="64">
        <v>95.8</v>
      </c>
    </row>
    <row r="333" spans="1:9" ht="25.5" x14ac:dyDescent="0.2">
      <c r="A333" s="154" t="s">
        <v>726</v>
      </c>
      <c r="B333" s="51" t="s">
        <v>166</v>
      </c>
      <c r="C333" s="51" t="s">
        <v>89</v>
      </c>
      <c r="D333" s="51" t="s">
        <v>96</v>
      </c>
      <c r="E333" s="51" t="s">
        <v>727</v>
      </c>
      <c r="F333" s="51"/>
      <c r="G333" s="63">
        <v>585100</v>
      </c>
      <c r="H333" s="63">
        <v>583881.48</v>
      </c>
      <c r="I333" s="64">
        <v>99.8</v>
      </c>
    </row>
    <row r="334" spans="1:9" x14ac:dyDescent="0.2">
      <c r="A334" s="154" t="s">
        <v>6</v>
      </c>
      <c r="B334" s="51" t="s">
        <v>166</v>
      </c>
      <c r="C334" s="51" t="s">
        <v>89</v>
      </c>
      <c r="D334" s="51" t="s">
        <v>96</v>
      </c>
      <c r="E334" s="51" t="s">
        <v>727</v>
      </c>
      <c r="F334" s="51" t="s">
        <v>422</v>
      </c>
      <c r="G334" s="63">
        <v>585100</v>
      </c>
      <c r="H334" s="63">
        <v>583881.48</v>
      </c>
      <c r="I334" s="64">
        <v>99.8</v>
      </c>
    </row>
    <row r="335" spans="1:9" ht="25.5" x14ac:dyDescent="0.2">
      <c r="A335" s="154" t="s">
        <v>205</v>
      </c>
      <c r="B335" s="51" t="s">
        <v>216</v>
      </c>
      <c r="C335" s="51"/>
      <c r="D335" s="51"/>
      <c r="E335" s="51"/>
      <c r="F335" s="51"/>
      <c r="G335" s="63">
        <v>4125100</v>
      </c>
      <c r="H335" s="63">
        <v>3976350.65</v>
      </c>
      <c r="I335" s="64">
        <v>96.4</v>
      </c>
    </row>
    <row r="336" spans="1:9" x14ac:dyDescent="0.2">
      <c r="A336" s="154" t="s">
        <v>88</v>
      </c>
      <c r="B336" s="51" t="s">
        <v>216</v>
      </c>
      <c r="C336" s="51" t="s">
        <v>89</v>
      </c>
      <c r="D336" s="51" t="s">
        <v>141</v>
      </c>
      <c r="E336" s="51"/>
      <c r="F336" s="51"/>
      <c r="G336" s="63">
        <v>2108400</v>
      </c>
      <c r="H336" s="63">
        <v>1972568.62</v>
      </c>
      <c r="I336" s="64">
        <v>93.6</v>
      </c>
    </row>
    <row r="337" spans="1:9" ht="38.25" x14ac:dyDescent="0.2">
      <c r="A337" s="154" t="s">
        <v>203</v>
      </c>
      <c r="B337" s="51" t="s">
        <v>216</v>
      </c>
      <c r="C337" s="51" t="s">
        <v>89</v>
      </c>
      <c r="D337" s="51" t="s">
        <v>94</v>
      </c>
      <c r="E337" s="51"/>
      <c r="F337" s="51"/>
      <c r="G337" s="63">
        <v>2108400</v>
      </c>
      <c r="H337" s="63">
        <v>1972568.62</v>
      </c>
      <c r="I337" s="64">
        <v>93.6</v>
      </c>
    </row>
    <row r="338" spans="1:9" ht="38.25" x14ac:dyDescent="0.2">
      <c r="A338" s="154" t="s">
        <v>178</v>
      </c>
      <c r="B338" s="51" t="s">
        <v>216</v>
      </c>
      <c r="C338" s="51" t="s">
        <v>89</v>
      </c>
      <c r="D338" s="51" t="s">
        <v>94</v>
      </c>
      <c r="E338" s="51" t="s">
        <v>130</v>
      </c>
      <c r="F338" s="51"/>
      <c r="G338" s="63">
        <v>2108400</v>
      </c>
      <c r="H338" s="63">
        <v>1972568.62</v>
      </c>
      <c r="I338" s="64">
        <v>93.6</v>
      </c>
    </row>
    <row r="339" spans="1:9" x14ac:dyDescent="0.2">
      <c r="A339" s="154" t="s">
        <v>112</v>
      </c>
      <c r="B339" s="51" t="s">
        <v>216</v>
      </c>
      <c r="C339" s="51" t="s">
        <v>89</v>
      </c>
      <c r="D339" s="51" t="s">
        <v>94</v>
      </c>
      <c r="E339" s="51" t="s">
        <v>134</v>
      </c>
      <c r="F339" s="51"/>
      <c r="G339" s="63">
        <v>2108400</v>
      </c>
      <c r="H339" s="63">
        <v>1972568.62</v>
      </c>
      <c r="I339" s="64">
        <v>93.6</v>
      </c>
    </row>
    <row r="340" spans="1:9" x14ac:dyDescent="0.2">
      <c r="A340" s="154" t="s">
        <v>6</v>
      </c>
      <c r="B340" s="51" t="s">
        <v>216</v>
      </c>
      <c r="C340" s="51" t="s">
        <v>89</v>
      </c>
      <c r="D340" s="51" t="s">
        <v>94</v>
      </c>
      <c r="E340" s="51" t="s">
        <v>134</v>
      </c>
      <c r="F340" s="51" t="s">
        <v>422</v>
      </c>
      <c r="G340" s="63">
        <v>436700</v>
      </c>
      <c r="H340" s="63">
        <v>375588.62</v>
      </c>
      <c r="I340" s="64">
        <v>86</v>
      </c>
    </row>
    <row r="341" spans="1:9" ht="25.5" x14ac:dyDescent="0.2">
      <c r="A341" s="154" t="s">
        <v>648</v>
      </c>
      <c r="B341" s="51" t="s">
        <v>216</v>
      </c>
      <c r="C341" s="51" t="s">
        <v>89</v>
      </c>
      <c r="D341" s="51" t="s">
        <v>94</v>
      </c>
      <c r="E341" s="51" t="s">
        <v>134</v>
      </c>
      <c r="F341" s="51" t="s">
        <v>423</v>
      </c>
      <c r="G341" s="63">
        <v>1671700</v>
      </c>
      <c r="H341" s="63">
        <v>1596980</v>
      </c>
      <c r="I341" s="64">
        <v>95.5</v>
      </c>
    </row>
    <row r="342" spans="1:9" x14ac:dyDescent="0.2">
      <c r="A342" s="154" t="s">
        <v>101</v>
      </c>
      <c r="B342" s="51" t="s">
        <v>216</v>
      </c>
      <c r="C342" s="51" t="s">
        <v>102</v>
      </c>
      <c r="D342" s="51" t="s">
        <v>141</v>
      </c>
      <c r="E342" s="51"/>
      <c r="F342" s="51"/>
      <c r="G342" s="63">
        <v>2016700</v>
      </c>
      <c r="H342" s="63">
        <v>2003782.03</v>
      </c>
      <c r="I342" s="64">
        <v>99.4</v>
      </c>
    </row>
    <row r="343" spans="1:9" x14ac:dyDescent="0.2">
      <c r="A343" s="155" t="s">
        <v>86</v>
      </c>
      <c r="B343" s="51" t="s">
        <v>216</v>
      </c>
      <c r="C343" s="51" t="s">
        <v>102</v>
      </c>
      <c r="D343" s="51" t="s">
        <v>91</v>
      </c>
      <c r="E343" s="51"/>
      <c r="F343" s="51"/>
      <c r="G343" s="63">
        <v>1982800</v>
      </c>
      <c r="H343" s="63">
        <v>1969976.16</v>
      </c>
      <c r="I343" s="64">
        <v>99.4</v>
      </c>
    </row>
    <row r="344" spans="1:9" x14ac:dyDescent="0.2">
      <c r="A344" s="154" t="s">
        <v>115</v>
      </c>
      <c r="B344" s="51" t="s">
        <v>216</v>
      </c>
      <c r="C344" s="51" t="s">
        <v>102</v>
      </c>
      <c r="D344" s="51" t="s">
        <v>91</v>
      </c>
      <c r="E344" s="51" t="s">
        <v>41</v>
      </c>
      <c r="F344" s="51"/>
      <c r="G344" s="63">
        <v>1982800</v>
      </c>
      <c r="H344" s="63">
        <v>1969976.16</v>
      </c>
      <c r="I344" s="64">
        <v>99.4</v>
      </c>
    </row>
    <row r="345" spans="1:9" x14ac:dyDescent="0.2">
      <c r="A345" s="154" t="s">
        <v>494</v>
      </c>
      <c r="B345" s="51" t="s">
        <v>216</v>
      </c>
      <c r="C345" s="51" t="s">
        <v>102</v>
      </c>
      <c r="D345" s="51" t="s">
        <v>91</v>
      </c>
      <c r="E345" s="51" t="s">
        <v>42</v>
      </c>
      <c r="F345" s="51"/>
      <c r="G345" s="63">
        <v>1982800</v>
      </c>
      <c r="H345" s="63">
        <v>1969976.16</v>
      </c>
      <c r="I345" s="64">
        <v>99.4</v>
      </c>
    </row>
    <row r="346" spans="1:9" x14ac:dyDescent="0.2">
      <c r="A346" s="154" t="s">
        <v>6</v>
      </c>
      <c r="B346" s="51" t="s">
        <v>216</v>
      </c>
      <c r="C346" s="51" t="s">
        <v>102</v>
      </c>
      <c r="D346" s="51" t="s">
        <v>91</v>
      </c>
      <c r="E346" s="51" t="s">
        <v>42</v>
      </c>
      <c r="F346" s="51" t="s">
        <v>422</v>
      </c>
      <c r="G346" s="63">
        <v>1982800</v>
      </c>
      <c r="H346" s="63">
        <v>1969976.16</v>
      </c>
      <c r="I346" s="64">
        <v>99.4</v>
      </c>
    </row>
    <row r="347" spans="1:9" x14ac:dyDescent="0.2">
      <c r="A347" s="154" t="s">
        <v>126</v>
      </c>
      <c r="B347" s="51" t="s">
        <v>216</v>
      </c>
      <c r="C347" s="51" t="s">
        <v>102</v>
      </c>
      <c r="D347" s="51" t="s">
        <v>92</v>
      </c>
      <c r="E347" s="51"/>
      <c r="F347" s="51"/>
      <c r="G347" s="63">
        <v>33900</v>
      </c>
      <c r="H347" s="63">
        <v>33805.870000000003</v>
      </c>
      <c r="I347" s="64">
        <v>99.7</v>
      </c>
    </row>
    <row r="348" spans="1:9" x14ac:dyDescent="0.2">
      <c r="A348" s="154" t="s">
        <v>126</v>
      </c>
      <c r="B348" s="51" t="s">
        <v>216</v>
      </c>
      <c r="C348" s="51" t="s">
        <v>102</v>
      </c>
      <c r="D348" s="51" t="s">
        <v>92</v>
      </c>
      <c r="E348" s="51" t="s">
        <v>184</v>
      </c>
      <c r="F348" s="51"/>
      <c r="G348" s="63">
        <v>33900</v>
      </c>
      <c r="H348" s="63">
        <v>33805.870000000003</v>
      </c>
      <c r="I348" s="64">
        <v>99.7</v>
      </c>
    </row>
    <row r="349" spans="1:9" x14ac:dyDescent="0.2">
      <c r="A349" s="154" t="s">
        <v>127</v>
      </c>
      <c r="B349" s="51" t="s">
        <v>216</v>
      </c>
      <c r="C349" s="51" t="s">
        <v>102</v>
      </c>
      <c r="D349" s="51" t="s">
        <v>92</v>
      </c>
      <c r="E349" s="51" t="s">
        <v>185</v>
      </c>
      <c r="F349" s="51"/>
      <c r="G349" s="63">
        <v>33900</v>
      </c>
      <c r="H349" s="63">
        <v>33805.870000000003</v>
      </c>
      <c r="I349" s="64">
        <v>99.7</v>
      </c>
    </row>
    <row r="350" spans="1:9" x14ac:dyDescent="0.2">
      <c r="A350" s="154" t="s">
        <v>6</v>
      </c>
      <c r="B350" s="51" t="s">
        <v>216</v>
      </c>
      <c r="C350" s="51" t="s">
        <v>102</v>
      </c>
      <c r="D350" s="51" t="s">
        <v>92</v>
      </c>
      <c r="E350" s="51" t="s">
        <v>185</v>
      </c>
      <c r="F350" s="51" t="s">
        <v>422</v>
      </c>
      <c r="G350" s="63">
        <v>33900</v>
      </c>
      <c r="H350" s="63">
        <v>33805.870000000003</v>
      </c>
      <c r="I350" s="64">
        <v>99.7</v>
      </c>
    </row>
    <row r="351" spans="1:9" ht="38.25" x14ac:dyDescent="0.2">
      <c r="A351" s="154" t="s">
        <v>0</v>
      </c>
      <c r="B351" s="51">
        <v>881</v>
      </c>
      <c r="C351" s="51"/>
      <c r="D351" s="51"/>
      <c r="E351" s="51"/>
      <c r="F351" s="51"/>
      <c r="G351" s="63">
        <v>1000</v>
      </c>
      <c r="H351" s="63"/>
      <c r="I351" s="64"/>
    </row>
    <row r="352" spans="1:9" x14ac:dyDescent="0.2">
      <c r="A352" s="154" t="s">
        <v>103</v>
      </c>
      <c r="B352" s="51">
        <v>881</v>
      </c>
      <c r="C352" s="51" t="s">
        <v>123</v>
      </c>
      <c r="D352" s="51" t="s">
        <v>141</v>
      </c>
      <c r="E352" s="51"/>
      <c r="F352" s="51"/>
      <c r="G352" s="67">
        <v>1000</v>
      </c>
      <c r="H352" s="67"/>
      <c r="I352" s="68"/>
    </row>
    <row r="353" spans="1:9" x14ac:dyDescent="0.2">
      <c r="A353" s="155" t="s">
        <v>107</v>
      </c>
      <c r="B353" s="51">
        <v>881</v>
      </c>
      <c r="C353" s="51" t="s">
        <v>123</v>
      </c>
      <c r="D353" s="51" t="s">
        <v>124</v>
      </c>
      <c r="E353" s="51"/>
      <c r="F353" s="51"/>
      <c r="G353" s="67">
        <v>1000</v>
      </c>
      <c r="H353" s="67"/>
      <c r="I353" s="68"/>
    </row>
    <row r="354" spans="1:9" x14ac:dyDescent="0.2">
      <c r="A354" s="154" t="s">
        <v>119</v>
      </c>
      <c r="B354" s="51">
        <v>881</v>
      </c>
      <c r="C354" s="51" t="s">
        <v>123</v>
      </c>
      <c r="D354" s="51" t="s">
        <v>124</v>
      </c>
      <c r="E354" s="51" t="s">
        <v>189</v>
      </c>
      <c r="F354" s="51"/>
      <c r="G354" s="67">
        <v>1000</v>
      </c>
      <c r="H354" s="67"/>
      <c r="I354" s="68"/>
    </row>
    <row r="355" spans="1:9" x14ac:dyDescent="0.2">
      <c r="A355" s="154" t="s">
        <v>117</v>
      </c>
      <c r="B355" s="51">
        <v>881</v>
      </c>
      <c r="C355" s="51" t="s">
        <v>123</v>
      </c>
      <c r="D355" s="51" t="s">
        <v>124</v>
      </c>
      <c r="E355" s="51" t="s">
        <v>190</v>
      </c>
      <c r="F355" s="51"/>
      <c r="G355" s="67">
        <v>1000</v>
      </c>
      <c r="H355" s="67"/>
      <c r="I355" s="68"/>
    </row>
    <row r="356" spans="1:9" x14ac:dyDescent="0.2">
      <c r="A356" s="154" t="s">
        <v>427</v>
      </c>
      <c r="B356" s="51">
        <v>881</v>
      </c>
      <c r="C356" s="51" t="s">
        <v>123</v>
      </c>
      <c r="D356" s="51" t="s">
        <v>124</v>
      </c>
      <c r="E356" s="51" t="s">
        <v>190</v>
      </c>
      <c r="F356" s="51" t="s">
        <v>180</v>
      </c>
      <c r="G356" s="67">
        <v>1000</v>
      </c>
      <c r="H356" s="67"/>
      <c r="I356" s="68"/>
    </row>
    <row r="357" spans="1:9" ht="25.5" x14ac:dyDescent="0.2">
      <c r="A357" s="154" t="s">
        <v>128</v>
      </c>
      <c r="B357" s="51">
        <v>885</v>
      </c>
      <c r="C357" s="51"/>
      <c r="D357" s="51"/>
      <c r="E357" s="51"/>
      <c r="F357" s="51"/>
      <c r="G357" s="63">
        <v>23478400</v>
      </c>
      <c r="H357" s="63">
        <v>22988666.899999999</v>
      </c>
      <c r="I357" s="64">
        <v>97.9</v>
      </c>
    </row>
    <row r="358" spans="1:9" x14ac:dyDescent="0.2">
      <c r="A358" s="154" t="s">
        <v>173</v>
      </c>
      <c r="B358" s="51">
        <v>885</v>
      </c>
      <c r="C358" s="51" t="s">
        <v>114</v>
      </c>
      <c r="D358" s="51" t="s">
        <v>141</v>
      </c>
      <c r="E358" s="51"/>
      <c r="F358" s="51"/>
      <c r="G358" s="67">
        <v>23478400</v>
      </c>
      <c r="H358" s="67">
        <v>22988666.899999999</v>
      </c>
      <c r="I358" s="68">
        <v>97.9</v>
      </c>
    </row>
    <row r="359" spans="1:9" x14ac:dyDescent="0.2">
      <c r="A359" s="154" t="s">
        <v>108</v>
      </c>
      <c r="B359" s="51">
        <v>885</v>
      </c>
      <c r="C359" s="51" t="s">
        <v>114</v>
      </c>
      <c r="D359" s="51" t="s">
        <v>89</v>
      </c>
      <c r="E359" s="51"/>
      <c r="F359" s="51"/>
      <c r="G359" s="63">
        <v>20279500</v>
      </c>
      <c r="H359" s="63">
        <v>20279232.149999999</v>
      </c>
      <c r="I359" s="64">
        <v>100</v>
      </c>
    </row>
    <row r="360" spans="1:9" ht="25.5" x14ac:dyDescent="0.2">
      <c r="A360" s="154" t="s">
        <v>728</v>
      </c>
      <c r="B360" s="51">
        <v>885</v>
      </c>
      <c r="C360" s="51" t="s">
        <v>114</v>
      </c>
      <c r="D360" s="51" t="s">
        <v>89</v>
      </c>
      <c r="E360" s="51" t="s">
        <v>191</v>
      </c>
      <c r="F360" s="51"/>
      <c r="G360" s="67">
        <v>12154200</v>
      </c>
      <c r="H360" s="67">
        <v>12154048.4</v>
      </c>
      <c r="I360" s="68">
        <v>100</v>
      </c>
    </row>
    <row r="361" spans="1:9" ht="38.25" x14ac:dyDescent="0.2">
      <c r="A361" s="154" t="s">
        <v>729</v>
      </c>
      <c r="B361" s="51">
        <v>885</v>
      </c>
      <c r="C361" s="51" t="s">
        <v>114</v>
      </c>
      <c r="D361" s="51" t="s">
        <v>89</v>
      </c>
      <c r="E361" s="51" t="s">
        <v>730</v>
      </c>
      <c r="F361" s="51"/>
      <c r="G361" s="63">
        <v>3968300</v>
      </c>
      <c r="H361" s="63">
        <v>3968300</v>
      </c>
      <c r="I361" s="64">
        <v>100</v>
      </c>
    </row>
    <row r="362" spans="1:9" ht="38.25" x14ac:dyDescent="0.2">
      <c r="A362" s="154" t="s">
        <v>446</v>
      </c>
      <c r="B362" s="51">
        <v>885</v>
      </c>
      <c r="C362" s="51" t="s">
        <v>114</v>
      </c>
      <c r="D362" s="51" t="s">
        <v>89</v>
      </c>
      <c r="E362" s="51" t="s">
        <v>730</v>
      </c>
      <c r="F362" s="51" t="s">
        <v>447</v>
      </c>
      <c r="G362" s="67">
        <v>3968300</v>
      </c>
      <c r="H362" s="67">
        <v>3968300</v>
      </c>
      <c r="I362" s="64">
        <v>100</v>
      </c>
    </row>
    <row r="363" spans="1:9" ht="114.75" x14ac:dyDescent="0.2">
      <c r="A363" s="154" t="s">
        <v>731</v>
      </c>
      <c r="B363" s="51">
        <v>885</v>
      </c>
      <c r="C363" s="51" t="s">
        <v>114</v>
      </c>
      <c r="D363" s="51" t="s">
        <v>89</v>
      </c>
      <c r="E363" s="51" t="s">
        <v>732</v>
      </c>
      <c r="F363" s="51"/>
      <c r="G363" s="63">
        <v>4930800</v>
      </c>
      <c r="H363" s="63">
        <v>4930789.34</v>
      </c>
      <c r="I363" s="64">
        <v>100</v>
      </c>
    </row>
    <row r="364" spans="1:9" ht="38.25" x14ac:dyDescent="0.2">
      <c r="A364" s="154" t="s">
        <v>446</v>
      </c>
      <c r="B364" s="51">
        <v>885</v>
      </c>
      <c r="C364" s="51" t="s">
        <v>114</v>
      </c>
      <c r="D364" s="51" t="s">
        <v>89</v>
      </c>
      <c r="E364" s="51" t="s">
        <v>732</v>
      </c>
      <c r="F364" s="51" t="s">
        <v>447</v>
      </c>
      <c r="G364" s="67">
        <v>4930800</v>
      </c>
      <c r="H364" s="67">
        <v>4930789.34</v>
      </c>
      <c r="I364" s="64">
        <v>100</v>
      </c>
    </row>
    <row r="365" spans="1:9" ht="114.75" x14ac:dyDescent="0.2">
      <c r="A365" s="154" t="s">
        <v>733</v>
      </c>
      <c r="B365" s="51">
        <v>885</v>
      </c>
      <c r="C365" s="51" t="s">
        <v>114</v>
      </c>
      <c r="D365" s="51" t="s">
        <v>89</v>
      </c>
      <c r="E365" s="51" t="s">
        <v>734</v>
      </c>
      <c r="F365" s="51"/>
      <c r="G365" s="63">
        <v>2255100</v>
      </c>
      <c r="H365" s="63">
        <v>2254959.06</v>
      </c>
      <c r="I365" s="64">
        <v>100</v>
      </c>
    </row>
    <row r="366" spans="1:9" ht="38.25" x14ac:dyDescent="0.2">
      <c r="A366" s="154" t="s">
        <v>446</v>
      </c>
      <c r="B366" s="51">
        <v>885</v>
      </c>
      <c r="C366" s="51" t="s">
        <v>114</v>
      </c>
      <c r="D366" s="51" t="s">
        <v>89</v>
      </c>
      <c r="E366" s="51" t="s">
        <v>734</v>
      </c>
      <c r="F366" s="51" t="s">
        <v>447</v>
      </c>
      <c r="G366" s="63">
        <v>2255100</v>
      </c>
      <c r="H366" s="63">
        <v>2254959.06</v>
      </c>
      <c r="I366" s="64">
        <v>100</v>
      </c>
    </row>
    <row r="367" spans="1:9" ht="38.25" x14ac:dyDescent="0.2">
      <c r="A367" s="154" t="s">
        <v>735</v>
      </c>
      <c r="B367" s="51">
        <v>885</v>
      </c>
      <c r="C367" s="51" t="s">
        <v>114</v>
      </c>
      <c r="D367" s="51" t="s">
        <v>89</v>
      </c>
      <c r="E367" s="51" t="s">
        <v>736</v>
      </c>
      <c r="F367" s="51"/>
      <c r="G367" s="67">
        <v>1000000</v>
      </c>
      <c r="H367" s="67">
        <v>1000000</v>
      </c>
      <c r="I367" s="64">
        <v>100</v>
      </c>
    </row>
    <row r="368" spans="1:9" ht="38.25" x14ac:dyDescent="0.2">
      <c r="A368" s="154" t="s">
        <v>446</v>
      </c>
      <c r="B368" s="51">
        <v>885</v>
      </c>
      <c r="C368" s="51" t="s">
        <v>114</v>
      </c>
      <c r="D368" s="51" t="s">
        <v>89</v>
      </c>
      <c r="E368" s="51" t="s">
        <v>736</v>
      </c>
      <c r="F368" s="51" t="s">
        <v>447</v>
      </c>
      <c r="G368" s="63">
        <v>1000000</v>
      </c>
      <c r="H368" s="63">
        <v>1000000</v>
      </c>
      <c r="I368" s="64">
        <v>100</v>
      </c>
    </row>
    <row r="369" spans="1:9" x14ac:dyDescent="0.2">
      <c r="A369" s="154" t="s">
        <v>120</v>
      </c>
      <c r="B369" s="51">
        <v>885</v>
      </c>
      <c r="C369" s="51" t="s">
        <v>114</v>
      </c>
      <c r="D369" s="51" t="s">
        <v>89</v>
      </c>
      <c r="E369" s="51" t="s">
        <v>192</v>
      </c>
      <c r="F369" s="51"/>
      <c r="G369" s="67">
        <v>8125300</v>
      </c>
      <c r="H369" s="67">
        <v>8125183.75</v>
      </c>
      <c r="I369" s="68">
        <v>100</v>
      </c>
    </row>
    <row r="370" spans="1:9" ht="38.25" x14ac:dyDescent="0.2">
      <c r="A370" s="154" t="s">
        <v>737</v>
      </c>
      <c r="B370" s="51">
        <v>885</v>
      </c>
      <c r="C370" s="51" t="s">
        <v>114</v>
      </c>
      <c r="D370" s="51" t="s">
        <v>89</v>
      </c>
      <c r="E370" s="51" t="s">
        <v>738</v>
      </c>
      <c r="F370" s="51"/>
      <c r="G370" s="67">
        <v>7237500</v>
      </c>
      <c r="H370" s="67">
        <v>7237500</v>
      </c>
      <c r="I370" s="68">
        <v>100</v>
      </c>
    </row>
    <row r="371" spans="1:9" ht="38.25" x14ac:dyDescent="0.2">
      <c r="A371" s="154" t="s">
        <v>446</v>
      </c>
      <c r="B371" s="51">
        <v>885</v>
      </c>
      <c r="C371" s="51" t="s">
        <v>114</v>
      </c>
      <c r="D371" s="51" t="s">
        <v>89</v>
      </c>
      <c r="E371" s="51" t="s">
        <v>738</v>
      </c>
      <c r="F371" s="51" t="s">
        <v>447</v>
      </c>
      <c r="G371" s="63">
        <v>7237500</v>
      </c>
      <c r="H371" s="63">
        <v>7237500</v>
      </c>
      <c r="I371" s="64">
        <v>100</v>
      </c>
    </row>
    <row r="372" spans="1:9" ht="89.25" x14ac:dyDescent="0.2">
      <c r="A372" s="154" t="s">
        <v>739</v>
      </c>
      <c r="B372" s="51">
        <v>885</v>
      </c>
      <c r="C372" s="51" t="s">
        <v>114</v>
      </c>
      <c r="D372" s="51" t="s">
        <v>89</v>
      </c>
      <c r="E372" s="51" t="s">
        <v>740</v>
      </c>
      <c r="F372" s="51"/>
      <c r="G372" s="67">
        <v>553700</v>
      </c>
      <c r="H372" s="67">
        <v>553645.66</v>
      </c>
      <c r="I372" s="68">
        <v>100</v>
      </c>
    </row>
    <row r="373" spans="1:9" ht="38.25" x14ac:dyDescent="0.2">
      <c r="A373" s="154" t="s">
        <v>446</v>
      </c>
      <c r="B373" s="51">
        <v>885</v>
      </c>
      <c r="C373" s="51" t="s">
        <v>114</v>
      </c>
      <c r="D373" s="51" t="s">
        <v>89</v>
      </c>
      <c r="E373" s="51" t="s">
        <v>740</v>
      </c>
      <c r="F373" s="51" t="s">
        <v>447</v>
      </c>
      <c r="G373" s="63">
        <v>553700</v>
      </c>
      <c r="H373" s="63">
        <v>553645.66</v>
      </c>
      <c r="I373" s="64">
        <v>100</v>
      </c>
    </row>
    <row r="374" spans="1:9" ht="102" x14ac:dyDescent="0.2">
      <c r="A374" s="154" t="s">
        <v>741</v>
      </c>
      <c r="B374" s="51">
        <v>885</v>
      </c>
      <c r="C374" s="51" t="s">
        <v>114</v>
      </c>
      <c r="D374" s="51" t="s">
        <v>89</v>
      </c>
      <c r="E374" s="51" t="s">
        <v>742</v>
      </c>
      <c r="F374" s="51"/>
      <c r="G374" s="67">
        <v>105100</v>
      </c>
      <c r="H374" s="67">
        <v>105038.09</v>
      </c>
      <c r="I374" s="68">
        <v>99.9</v>
      </c>
    </row>
    <row r="375" spans="1:9" ht="38.25" x14ac:dyDescent="0.2">
      <c r="A375" s="154" t="s">
        <v>446</v>
      </c>
      <c r="B375" s="51">
        <v>885</v>
      </c>
      <c r="C375" s="51" t="s">
        <v>114</v>
      </c>
      <c r="D375" s="51" t="s">
        <v>89</v>
      </c>
      <c r="E375" s="51" t="s">
        <v>742</v>
      </c>
      <c r="F375" s="51" t="s">
        <v>447</v>
      </c>
      <c r="G375" s="63">
        <v>105100</v>
      </c>
      <c r="H375" s="63">
        <v>105038.09</v>
      </c>
      <c r="I375" s="64">
        <v>99.9</v>
      </c>
    </row>
    <row r="376" spans="1:9" ht="89.25" x14ac:dyDescent="0.2">
      <c r="A376" s="154" t="s">
        <v>743</v>
      </c>
      <c r="B376" s="51">
        <v>885</v>
      </c>
      <c r="C376" s="51" t="s">
        <v>114</v>
      </c>
      <c r="D376" s="51" t="s">
        <v>89</v>
      </c>
      <c r="E376" s="51" t="s">
        <v>744</v>
      </c>
      <c r="F376" s="51"/>
      <c r="G376" s="67">
        <v>229000</v>
      </c>
      <c r="H376" s="67">
        <v>229000</v>
      </c>
      <c r="I376" s="68">
        <v>100</v>
      </c>
    </row>
    <row r="377" spans="1:9" ht="38.25" x14ac:dyDescent="0.2">
      <c r="A377" s="154" t="s">
        <v>446</v>
      </c>
      <c r="B377" s="51">
        <v>885</v>
      </c>
      <c r="C377" s="51" t="s">
        <v>114</v>
      </c>
      <c r="D377" s="51" t="s">
        <v>89</v>
      </c>
      <c r="E377" s="51" t="s">
        <v>744</v>
      </c>
      <c r="F377" s="51" t="s">
        <v>447</v>
      </c>
      <c r="G377" s="63">
        <v>229000</v>
      </c>
      <c r="H377" s="63">
        <v>229000</v>
      </c>
      <c r="I377" s="64">
        <v>100</v>
      </c>
    </row>
    <row r="378" spans="1:9" x14ac:dyDescent="0.2">
      <c r="A378" s="154" t="s">
        <v>174</v>
      </c>
      <c r="B378" s="51">
        <v>885</v>
      </c>
      <c r="C378" s="51" t="s">
        <v>114</v>
      </c>
      <c r="D378" s="51" t="s">
        <v>94</v>
      </c>
      <c r="E378" s="51"/>
      <c r="F378" s="51"/>
      <c r="G378" s="67">
        <v>3198900</v>
      </c>
      <c r="H378" s="67">
        <v>2709434.75</v>
      </c>
      <c r="I378" s="68">
        <v>380.3</v>
      </c>
    </row>
    <row r="379" spans="1:9" ht="51" x14ac:dyDescent="0.2">
      <c r="A379" s="154" t="s">
        <v>122</v>
      </c>
      <c r="B379" s="51">
        <v>885</v>
      </c>
      <c r="C379" s="51" t="s">
        <v>114</v>
      </c>
      <c r="D379" s="51" t="s">
        <v>94</v>
      </c>
      <c r="E379" s="51" t="s">
        <v>195</v>
      </c>
      <c r="F379" s="51"/>
      <c r="G379" s="63">
        <v>2524900</v>
      </c>
      <c r="H379" s="63">
        <v>2036224.75</v>
      </c>
      <c r="I379" s="64">
        <v>80.599999999999994</v>
      </c>
    </row>
    <row r="380" spans="1:9" x14ac:dyDescent="0.2">
      <c r="A380" s="154" t="s">
        <v>745</v>
      </c>
      <c r="B380" s="51">
        <v>885</v>
      </c>
      <c r="C380" s="51" t="s">
        <v>114</v>
      </c>
      <c r="D380" s="51" t="s">
        <v>94</v>
      </c>
      <c r="E380" s="51" t="s">
        <v>195</v>
      </c>
      <c r="F380" s="51" t="s">
        <v>183</v>
      </c>
      <c r="G380" s="74">
        <v>2524900</v>
      </c>
      <c r="H380" s="74">
        <v>2036224.75</v>
      </c>
      <c r="I380" s="75">
        <v>80.599999999999994</v>
      </c>
    </row>
    <row r="381" spans="1:9" x14ac:dyDescent="0.2">
      <c r="A381" s="154" t="s">
        <v>3</v>
      </c>
      <c r="B381" s="51">
        <v>885</v>
      </c>
      <c r="C381" s="51" t="s">
        <v>114</v>
      </c>
      <c r="D381" s="51" t="s">
        <v>94</v>
      </c>
      <c r="E381" s="51" t="s">
        <v>4</v>
      </c>
      <c r="F381" s="51"/>
      <c r="G381" s="63">
        <v>112000</v>
      </c>
      <c r="H381" s="63">
        <v>112000</v>
      </c>
      <c r="I381" s="64">
        <v>100</v>
      </c>
    </row>
    <row r="382" spans="1:9" ht="25.5" x14ac:dyDescent="0.2">
      <c r="A382" s="154" t="s">
        <v>504</v>
      </c>
      <c r="B382" s="51">
        <v>885</v>
      </c>
      <c r="C382" s="51" t="s">
        <v>114</v>
      </c>
      <c r="D382" s="51" t="s">
        <v>94</v>
      </c>
      <c r="E382" s="51" t="s">
        <v>5</v>
      </c>
      <c r="F382" s="51"/>
      <c r="G382" s="67">
        <v>112000</v>
      </c>
      <c r="H382" s="67">
        <v>112000</v>
      </c>
      <c r="I382" s="68">
        <v>100</v>
      </c>
    </row>
    <row r="383" spans="1:9" x14ac:dyDescent="0.2">
      <c r="A383" s="154" t="s">
        <v>443</v>
      </c>
      <c r="B383" s="51">
        <v>885</v>
      </c>
      <c r="C383" s="51" t="s">
        <v>114</v>
      </c>
      <c r="D383" s="51" t="s">
        <v>94</v>
      </c>
      <c r="E383" s="51" t="s">
        <v>5</v>
      </c>
      <c r="F383" s="51" t="s">
        <v>444</v>
      </c>
      <c r="G383" s="63">
        <v>112000</v>
      </c>
      <c r="H383" s="63">
        <v>112000</v>
      </c>
      <c r="I383" s="64">
        <v>100</v>
      </c>
    </row>
    <row r="384" spans="1:9" ht="51" x14ac:dyDescent="0.2">
      <c r="A384" s="154" t="s">
        <v>175</v>
      </c>
      <c r="B384" s="51">
        <v>885</v>
      </c>
      <c r="C384" s="51" t="s">
        <v>114</v>
      </c>
      <c r="D384" s="51" t="s">
        <v>94</v>
      </c>
      <c r="E384" s="51" t="s">
        <v>679</v>
      </c>
      <c r="F384" s="51"/>
      <c r="G384" s="67">
        <v>300000</v>
      </c>
      <c r="H384" s="67">
        <v>300000</v>
      </c>
      <c r="I384" s="68">
        <v>100</v>
      </c>
    </row>
    <row r="385" spans="1:10" x14ac:dyDescent="0.2">
      <c r="A385" s="154" t="s">
        <v>443</v>
      </c>
      <c r="B385" s="51">
        <v>885</v>
      </c>
      <c r="C385" s="51" t="s">
        <v>114</v>
      </c>
      <c r="D385" s="51" t="s">
        <v>94</v>
      </c>
      <c r="E385" s="51" t="s">
        <v>679</v>
      </c>
      <c r="F385" s="51" t="s">
        <v>444</v>
      </c>
      <c r="G385" s="67">
        <v>300000</v>
      </c>
      <c r="H385" s="67">
        <v>300000</v>
      </c>
      <c r="I385" s="68">
        <v>100</v>
      </c>
    </row>
    <row r="386" spans="1:10" x14ac:dyDescent="0.2">
      <c r="A386" s="154" t="s">
        <v>49</v>
      </c>
      <c r="B386" s="51">
        <v>885</v>
      </c>
      <c r="C386" s="51" t="s">
        <v>114</v>
      </c>
      <c r="D386" s="51" t="s">
        <v>94</v>
      </c>
      <c r="E386" s="51" t="s">
        <v>50</v>
      </c>
      <c r="F386" s="51"/>
      <c r="G386" s="67">
        <v>262000</v>
      </c>
      <c r="H386" s="67">
        <v>261210</v>
      </c>
      <c r="I386" s="68">
        <v>99.7</v>
      </c>
    </row>
    <row r="387" spans="1:10" ht="38.25" x14ac:dyDescent="0.2">
      <c r="A387" s="154" t="s">
        <v>503</v>
      </c>
      <c r="B387" s="51">
        <v>885</v>
      </c>
      <c r="C387" s="51" t="s">
        <v>114</v>
      </c>
      <c r="D387" s="51" t="s">
        <v>94</v>
      </c>
      <c r="E387" s="51" t="s">
        <v>176</v>
      </c>
      <c r="F387" s="51"/>
      <c r="G387" s="67">
        <v>212000</v>
      </c>
      <c r="H387" s="67">
        <v>211210</v>
      </c>
      <c r="I387" s="68">
        <v>99.6</v>
      </c>
    </row>
    <row r="388" spans="1:10" x14ac:dyDescent="0.2">
      <c r="A388" s="154" t="s">
        <v>443</v>
      </c>
      <c r="B388" s="51">
        <v>885</v>
      </c>
      <c r="C388" s="51" t="s">
        <v>114</v>
      </c>
      <c r="D388" s="51" t="s">
        <v>94</v>
      </c>
      <c r="E388" s="51" t="s">
        <v>176</v>
      </c>
      <c r="F388" s="51" t="s">
        <v>444</v>
      </c>
      <c r="G388" s="67">
        <v>212000</v>
      </c>
      <c r="H388" s="67">
        <v>211210</v>
      </c>
      <c r="I388" s="68">
        <v>99.6</v>
      </c>
    </row>
    <row r="389" spans="1:10" ht="51" x14ac:dyDescent="0.2">
      <c r="A389" s="154" t="s">
        <v>424</v>
      </c>
      <c r="B389" s="51">
        <v>885</v>
      </c>
      <c r="C389" s="51" t="s">
        <v>114</v>
      </c>
      <c r="D389" s="51" t="s">
        <v>94</v>
      </c>
      <c r="E389" s="51" t="s">
        <v>143</v>
      </c>
      <c r="F389" s="51"/>
      <c r="G389" s="63">
        <v>50000</v>
      </c>
      <c r="H389" s="63">
        <v>50000</v>
      </c>
      <c r="I389" s="64">
        <v>100</v>
      </c>
    </row>
    <row r="390" spans="1:10" x14ac:dyDescent="0.2">
      <c r="A390" s="154" t="s">
        <v>443</v>
      </c>
      <c r="B390" s="51">
        <v>885</v>
      </c>
      <c r="C390" s="51" t="s">
        <v>114</v>
      </c>
      <c r="D390" s="51" t="s">
        <v>94</v>
      </c>
      <c r="E390" s="51" t="s">
        <v>143</v>
      </c>
      <c r="F390" s="51" t="s">
        <v>444</v>
      </c>
      <c r="G390" s="67">
        <v>50000</v>
      </c>
      <c r="H390" s="67">
        <v>50000</v>
      </c>
      <c r="I390" s="68">
        <v>100</v>
      </c>
    </row>
    <row r="391" spans="1:10" x14ac:dyDescent="0.2">
      <c r="B391" s="65"/>
      <c r="C391" s="76"/>
      <c r="D391" s="76"/>
      <c r="E391" s="65"/>
      <c r="F391" s="65"/>
      <c r="G391" s="77"/>
      <c r="H391" s="77"/>
      <c r="I391" s="78"/>
    </row>
    <row r="392" spans="1:10" x14ac:dyDescent="0.2">
      <c r="B392" s="65"/>
      <c r="C392" s="76"/>
      <c r="D392" s="76"/>
      <c r="E392" s="65"/>
      <c r="F392" s="65"/>
      <c r="G392" s="77"/>
      <c r="H392" s="77"/>
      <c r="I392" s="78"/>
    </row>
    <row r="393" spans="1:10" x14ac:dyDescent="0.2">
      <c r="B393" s="65"/>
      <c r="C393" s="76"/>
      <c r="D393" s="76"/>
      <c r="E393" s="65"/>
      <c r="F393" s="65"/>
      <c r="G393" s="77"/>
      <c r="H393" s="77"/>
      <c r="I393" s="78"/>
    </row>
    <row r="394" spans="1:10" x14ac:dyDescent="0.2">
      <c r="B394" s="65"/>
      <c r="C394" s="76"/>
      <c r="D394" s="76"/>
      <c r="E394" s="65"/>
      <c r="F394" s="65"/>
      <c r="G394" s="77"/>
      <c r="H394" s="77"/>
      <c r="I394" s="78"/>
    </row>
    <row r="395" spans="1:10" ht="15.75" x14ac:dyDescent="0.2">
      <c r="A395" s="92" t="s">
        <v>505</v>
      </c>
      <c r="B395" s="3"/>
      <c r="C395" s="3"/>
      <c r="D395" s="3"/>
      <c r="E395" s="183" t="s">
        <v>506</v>
      </c>
      <c r="F395" s="183"/>
      <c r="G395" s="183"/>
      <c r="H395" s="3"/>
      <c r="I395" s="3"/>
      <c r="J395" s="3"/>
    </row>
    <row r="396" spans="1:10" x14ac:dyDescent="0.2">
      <c r="B396" s="65"/>
      <c r="C396" s="76"/>
      <c r="D396" s="76"/>
      <c r="E396" s="65"/>
      <c r="F396" s="65"/>
      <c r="G396" s="77"/>
      <c r="H396" s="77"/>
      <c r="I396" s="78"/>
      <c r="J396" s="2"/>
    </row>
    <row r="397" spans="1:10" x14ac:dyDescent="0.2">
      <c r="H397" s="55"/>
      <c r="I397" s="55"/>
    </row>
    <row r="398" spans="1:10" x14ac:dyDescent="0.2">
      <c r="B398" s="65"/>
      <c r="C398" s="76"/>
      <c r="D398" s="76"/>
      <c r="E398" s="65"/>
      <c r="F398" s="65"/>
      <c r="G398" s="77"/>
      <c r="H398" s="77"/>
      <c r="I398" s="78"/>
    </row>
    <row r="399" spans="1:10" x14ac:dyDescent="0.2">
      <c r="C399" s="76"/>
      <c r="D399" s="79"/>
      <c r="G399" s="80"/>
      <c r="H399" s="80"/>
    </row>
    <row r="400" spans="1:10" x14ac:dyDescent="0.2">
      <c r="C400" s="76"/>
      <c r="D400" s="79"/>
      <c r="G400" s="80"/>
      <c r="H400" s="80"/>
    </row>
    <row r="401" spans="3:8" x14ac:dyDescent="0.2">
      <c r="C401" s="76"/>
      <c r="D401" s="79"/>
      <c r="G401" s="80"/>
      <c r="H401" s="80"/>
    </row>
    <row r="402" spans="3:8" x14ac:dyDescent="0.2">
      <c r="C402" s="76"/>
      <c r="D402" s="79"/>
      <c r="G402" s="80"/>
      <c r="H402" s="80"/>
    </row>
    <row r="403" spans="3:8" x14ac:dyDescent="0.2">
      <c r="C403" s="76"/>
      <c r="D403" s="79"/>
      <c r="G403" s="80"/>
      <c r="H403" s="80"/>
    </row>
    <row r="404" spans="3:8" x14ac:dyDescent="0.2">
      <c r="C404" s="76"/>
      <c r="D404" s="79"/>
      <c r="G404" s="80"/>
      <c r="H404" s="80"/>
    </row>
    <row r="405" spans="3:8" x14ac:dyDescent="0.2">
      <c r="C405" s="76"/>
      <c r="D405" s="79"/>
      <c r="G405" s="80"/>
      <c r="H405" s="80"/>
    </row>
    <row r="406" spans="3:8" x14ac:dyDescent="0.2">
      <c r="C406" s="76"/>
      <c r="D406" s="79"/>
      <c r="G406" s="80"/>
      <c r="H406" s="80"/>
    </row>
    <row r="407" spans="3:8" x14ac:dyDescent="0.2">
      <c r="C407" s="76"/>
      <c r="D407" s="79"/>
      <c r="G407" s="80"/>
      <c r="H407" s="80"/>
    </row>
    <row r="408" spans="3:8" x14ac:dyDescent="0.2">
      <c r="C408" s="76"/>
      <c r="D408" s="79"/>
      <c r="G408" s="80"/>
      <c r="H408" s="80"/>
    </row>
    <row r="409" spans="3:8" x14ac:dyDescent="0.2">
      <c r="C409" s="76"/>
      <c r="D409" s="79"/>
      <c r="G409" s="80"/>
      <c r="H409" s="80"/>
    </row>
    <row r="410" spans="3:8" x14ac:dyDescent="0.2">
      <c r="C410" s="76"/>
      <c r="D410" s="79"/>
      <c r="G410" s="80"/>
      <c r="H410" s="80"/>
    </row>
    <row r="411" spans="3:8" x14ac:dyDescent="0.2">
      <c r="C411" s="76"/>
      <c r="D411" s="79"/>
      <c r="G411" s="80"/>
      <c r="H411" s="80"/>
    </row>
    <row r="412" spans="3:8" x14ac:dyDescent="0.2">
      <c r="C412" s="76"/>
      <c r="D412" s="79"/>
      <c r="G412" s="80"/>
      <c r="H412" s="80"/>
    </row>
    <row r="413" spans="3:8" x14ac:dyDescent="0.2">
      <c r="C413" s="76"/>
      <c r="D413" s="79"/>
      <c r="G413" s="80"/>
      <c r="H413" s="80"/>
    </row>
    <row r="414" spans="3:8" x14ac:dyDescent="0.2">
      <c r="C414" s="76"/>
      <c r="D414" s="79"/>
      <c r="G414" s="80"/>
      <c r="H414" s="80"/>
    </row>
    <row r="415" spans="3:8" x14ac:dyDescent="0.2">
      <c r="C415" s="76"/>
      <c r="D415" s="79"/>
      <c r="G415" s="80"/>
      <c r="H415" s="80"/>
    </row>
    <row r="416" spans="3:8" x14ac:dyDescent="0.2">
      <c r="C416" s="76"/>
      <c r="D416" s="79"/>
      <c r="G416" s="80"/>
      <c r="H416" s="80"/>
    </row>
    <row r="417" spans="3:8" x14ac:dyDescent="0.2">
      <c r="C417" s="76"/>
      <c r="D417" s="79"/>
      <c r="G417" s="80"/>
      <c r="H417" s="80"/>
    </row>
    <row r="418" spans="3:8" x14ac:dyDescent="0.2">
      <c r="C418" s="76"/>
      <c r="D418" s="79"/>
      <c r="G418" s="80"/>
      <c r="H418" s="80"/>
    </row>
    <row r="419" spans="3:8" x14ac:dyDescent="0.2">
      <c r="C419" s="76"/>
      <c r="D419" s="79"/>
      <c r="G419" s="80"/>
      <c r="H419" s="80"/>
    </row>
    <row r="420" spans="3:8" x14ac:dyDescent="0.2">
      <c r="C420" s="76"/>
      <c r="D420" s="79"/>
      <c r="G420" s="80"/>
      <c r="H420" s="80"/>
    </row>
    <row r="421" spans="3:8" x14ac:dyDescent="0.2">
      <c r="C421" s="76"/>
      <c r="D421" s="79"/>
      <c r="G421" s="80"/>
      <c r="H421" s="80"/>
    </row>
    <row r="422" spans="3:8" x14ac:dyDescent="0.2">
      <c r="C422" s="76"/>
      <c r="D422" s="79"/>
      <c r="G422" s="80"/>
      <c r="H422" s="80"/>
    </row>
    <row r="423" spans="3:8" x14ac:dyDescent="0.2">
      <c r="C423" s="76"/>
      <c r="D423" s="79"/>
      <c r="G423" s="80"/>
      <c r="H423" s="80"/>
    </row>
    <row r="424" spans="3:8" x14ac:dyDescent="0.2">
      <c r="C424" s="76"/>
      <c r="D424" s="79"/>
      <c r="G424" s="80"/>
      <c r="H424" s="80"/>
    </row>
    <row r="425" spans="3:8" x14ac:dyDescent="0.2">
      <c r="C425" s="76"/>
      <c r="D425" s="79"/>
      <c r="G425" s="80"/>
      <c r="H425" s="80"/>
    </row>
    <row r="426" spans="3:8" x14ac:dyDescent="0.2">
      <c r="C426" s="76"/>
      <c r="D426" s="79"/>
      <c r="G426" s="80"/>
      <c r="H426" s="80"/>
    </row>
    <row r="427" spans="3:8" x14ac:dyDescent="0.2">
      <c r="C427" s="76"/>
      <c r="D427" s="79"/>
      <c r="G427" s="80"/>
      <c r="H427" s="80"/>
    </row>
    <row r="428" spans="3:8" x14ac:dyDescent="0.2">
      <c r="C428" s="76"/>
      <c r="D428" s="79"/>
      <c r="G428" s="80"/>
      <c r="H428" s="80"/>
    </row>
    <row r="429" spans="3:8" x14ac:dyDescent="0.2">
      <c r="C429" s="76"/>
      <c r="D429" s="79"/>
      <c r="G429" s="80"/>
      <c r="H429" s="80"/>
    </row>
    <row r="430" spans="3:8" x14ac:dyDescent="0.2">
      <c r="C430" s="76"/>
      <c r="D430" s="79"/>
      <c r="G430" s="80"/>
      <c r="H430" s="80"/>
    </row>
    <row r="431" spans="3:8" x14ac:dyDescent="0.2">
      <c r="C431" s="76"/>
      <c r="D431" s="79"/>
      <c r="G431" s="80"/>
      <c r="H431" s="80"/>
    </row>
    <row r="432" spans="3:8" x14ac:dyDescent="0.2">
      <c r="C432" s="76"/>
      <c r="D432" s="79"/>
      <c r="G432" s="80"/>
      <c r="H432" s="80"/>
    </row>
    <row r="433" spans="3:8" x14ac:dyDescent="0.2">
      <c r="C433" s="76"/>
      <c r="D433" s="79"/>
      <c r="G433" s="80"/>
      <c r="H433" s="80"/>
    </row>
    <row r="434" spans="3:8" x14ac:dyDescent="0.2">
      <c r="C434" s="76"/>
      <c r="D434" s="79"/>
      <c r="G434" s="80"/>
      <c r="H434" s="80"/>
    </row>
    <row r="435" spans="3:8" x14ac:dyDescent="0.2">
      <c r="C435" s="76"/>
      <c r="D435" s="79"/>
      <c r="G435" s="80"/>
      <c r="H435" s="80"/>
    </row>
    <row r="436" spans="3:8" x14ac:dyDescent="0.2">
      <c r="C436" s="76"/>
      <c r="D436" s="79"/>
      <c r="G436" s="80"/>
      <c r="H436" s="80"/>
    </row>
    <row r="437" spans="3:8" x14ac:dyDescent="0.2">
      <c r="C437" s="76"/>
      <c r="D437" s="79"/>
      <c r="G437" s="80"/>
      <c r="H437" s="80"/>
    </row>
    <row r="438" spans="3:8" x14ac:dyDescent="0.2">
      <c r="C438" s="76"/>
      <c r="D438" s="79"/>
      <c r="G438" s="80"/>
      <c r="H438" s="80"/>
    </row>
    <row r="439" spans="3:8" x14ac:dyDescent="0.2">
      <c r="C439" s="76"/>
      <c r="D439" s="79"/>
      <c r="G439" s="80"/>
      <c r="H439" s="80"/>
    </row>
    <row r="440" spans="3:8" x14ac:dyDescent="0.2">
      <c r="C440" s="76"/>
      <c r="D440" s="79"/>
      <c r="G440" s="80"/>
      <c r="H440" s="80"/>
    </row>
    <row r="441" spans="3:8" x14ac:dyDescent="0.2">
      <c r="C441" s="76"/>
      <c r="D441" s="79"/>
      <c r="G441" s="80"/>
      <c r="H441" s="80"/>
    </row>
    <row r="442" spans="3:8" x14ac:dyDescent="0.2">
      <c r="C442" s="76"/>
      <c r="D442" s="79"/>
      <c r="G442" s="80"/>
      <c r="H442" s="80"/>
    </row>
    <row r="443" spans="3:8" x14ac:dyDescent="0.2">
      <c r="C443" s="76"/>
      <c r="D443" s="79"/>
      <c r="G443" s="80"/>
      <c r="H443" s="80"/>
    </row>
    <row r="444" spans="3:8" x14ac:dyDescent="0.2">
      <c r="C444" s="76"/>
      <c r="D444" s="79"/>
      <c r="G444" s="80"/>
      <c r="H444" s="80"/>
    </row>
    <row r="445" spans="3:8" x14ac:dyDescent="0.2">
      <c r="C445" s="76"/>
      <c r="D445" s="79"/>
      <c r="G445" s="80"/>
      <c r="H445" s="80"/>
    </row>
    <row r="446" spans="3:8" x14ac:dyDescent="0.2">
      <c r="C446" s="76"/>
      <c r="D446" s="79"/>
      <c r="G446" s="80"/>
      <c r="H446" s="80"/>
    </row>
    <row r="447" spans="3:8" x14ac:dyDescent="0.2">
      <c r="C447" s="79"/>
      <c r="D447" s="79"/>
      <c r="G447" s="80"/>
      <c r="H447" s="80"/>
    </row>
    <row r="448" spans="3:8" x14ac:dyDescent="0.2">
      <c r="C448" s="79"/>
      <c r="D448" s="79"/>
      <c r="G448" s="80"/>
      <c r="H448" s="80"/>
    </row>
    <row r="449" spans="3:8" x14ac:dyDescent="0.2">
      <c r="C449" s="79"/>
      <c r="D449" s="79"/>
      <c r="G449" s="80"/>
      <c r="H449" s="80"/>
    </row>
    <row r="450" spans="3:8" x14ac:dyDescent="0.2">
      <c r="C450" s="79"/>
      <c r="D450" s="79"/>
      <c r="G450" s="80"/>
      <c r="H450" s="80"/>
    </row>
    <row r="451" spans="3:8" x14ac:dyDescent="0.2">
      <c r="C451" s="79"/>
      <c r="D451" s="79"/>
      <c r="G451" s="80"/>
      <c r="H451" s="80"/>
    </row>
    <row r="452" spans="3:8" x14ac:dyDescent="0.2">
      <c r="C452" s="79"/>
      <c r="D452" s="79"/>
      <c r="G452" s="80"/>
      <c r="H452" s="80"/>
    </row>
    <row r="453" spans="3:8" x14ac:dyDescent="0.2">
      <c r="C453" s="79"/>
      <c r="D453" s="79"/>
      <c r="G453" s="80"/>
      <c r="H453" s="80"/>
    </row>
    <row r="454" spans="3:8" x14ac:dyDescent="0.2">
      <c r="C454" s="79"/>
      <c r="D454" s="79"/>
      <c r="G454" s="80"/>
      <c r="H454" s="80"/>
    </row>
    <row r="455" spans="3:8" x14ac:dyDescent="0.2">
      <c r="C455" s="79"/>
      <c r="D455" s="79"/>
      <c r="G455" s="80"/>
      <c r="H455" s="80"/>
    </row>
    <row r="456" spans="3:8" x14ac:dyDescent="0.2">
      <c r="C456" s="79"/>
      <c r="D456" s="79"/>
      <c r="G456" s="80"/>
      <c r="H456" s="80"/>
    </row>
    <row r="457" spans="3:8" x14ac:dyDescent="0.2">
      <c r="C457" s="79"/>
      <c r="D457" s="79"/>
      <c r="G457" s="80"/>
      <c r="H457" s="80"/>
    </row>
    <row r="458" spans="3:8" x14ac:dyDescent="0.2">
      <c r="C458" s="79"/>
      <c r="D458" s="79"/>
      <c r="G458" s="80"/>
      <c r="H458" s="80"/>
    </row>
    <row r="459" spans="3:8" x14ac:dyDescent="0.2">
      <c r="C459" s="79"/>
      <c r="D459" s="79"/>
      <c r="G459" s="80"/>
      <c r="H459" s="80"/>
    </row>
    <row r="460" spans="3:8" x14ac:dyDescent="0.2">
      <c r="C460" s="79"/>
      <c r="D460" s="79"/>
      <c r="G460" s="80"/>
      <c r="H460" s="80"/>
    </row>
    <row r="461" spans="3:8" x14ac:dyDescent="0.2">
      <c r="C461" s="79"/>
      <c r="D461" s="79"/>
      <c r="G461" s="80"/>
      <c r="H461" s="80"/>
    </row>
    <row r="462" spans="3:8" x14ac:dyDescent="0.2">
      <c r="C462" s="79"/>
      <c r="D462" s="79"/>
      <c r="G462" s="80"/>
      <c r="H462" s="80"/>
    </row>
    <row r="463" spans="3:8" x14ac:dyDescent="0.2">
      <c r="C463" s="79"/>
      <c r="D463" s="79"/>
      <c r="G463" s="80"/>
      <c r="H463" s="80"/>
    </row>
    <row r="464" spans="3:8" x14ac:dyDescent="0.2">
      <c r="C464" s="79"/>
      <c r="D464" s="79"/>
      <c r="G464" s="80"/>
      <c r="H464" s="80"/>
    </row>
    <row r="465" spans="3:8" x14ac:dyDescent="0.2">
      <c r="C465" s="79"/>
      <c r="D465" s="79"/>
      <c r="G465" s="80"/>
      <c r="H465" s="80"/>
    </row>
    <row r="466" spans="3:8" x14ac:dyDescent="0.2">
      <c r="C466" s="79"/>
      <c r="D466" s="79"/>
      <c r="G466" s="80"/>
      <c r="H466" s="80"/>
    </row>
    <row r="467" spans="3:8" x14ac:dyDescent="0.2">
      <c r="C467" s="79"/>
      <c r="D467" s="79"/>
      <c r="G467" s="80"/>
      <c r="H467" s="80"/>
    </row>
  </sheetData>
  <mergeCells count="16">
    <mergeCell ref="E395:G395"/>
    <mergeCell ref="C8:C9"/>
    <mergeCell ref="D8:D9"/>
    <mergeCell ref="A6:I6"/>
    <mergeCell ref="E8:E9"/>
    <mergeCell ref="F8:F9"/>
    <mergeCell ref="G7:G8"/>
    <mergeCell ref="H7:H8"/>
    <mergeCell ref="I7:I8"/>
    <mergeCell ref="D1:H1"/>
    <mergeCell ref="D2:H2"/>
    <mergeCell ref="D3:H3"/>
    <mergeCell ref="A5:I5"/>
    <mergeCell ref="A7:A9"/>
    <mergeCell ref="B7:F7"/>
    <mergeCell ref="B8:B9"/>
  </mergeCells>
  <phoneticPr fontId="1" type="noConversion"/>
  <printOptions horizontalCentered="1"/>
  <pageMargins left="0.98425196850393704" right="0.19685039370078741" top="0.78740157480314965" bottom="0.55118110236220474" header="0.51181102362204722" footer="0.51181102362204722"/>
  <pageSetup paperSize="9" scale="75" firstPageNumber="9" orientation="portrait" useFirstPageNumber="1" r:id="rId1"/>
  <headerFooter alignWithMargins="0">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5"/>
  </sheetPr>
  <dimension ref="A1:J155"/>
  <sheetViews>
    <sheetView view="pageBreakPreview" topLeftCell="A16" zoomScaleNormal="100" workbookViewId="0">
      <selection activeCell="C24" sqref="C24"/>
    </sheetView>
  </sheetViews>
  <sheetFormatPr defaultRowHeight="12.75" x14ac:dyDescent="0.2"/>
  <cols>
    <col min="1" max="1" width="55.5703125" style="55" customWidth="1"/>
    <col min="2" max="2" width="7.140625" style="55" customWidth="1"/>
    <col min="3" max="3" width="6.5703125" style="55" customWidth="1"/>
    <col min="4" max="4" width="13.42578125" style="55" customWidth="1"/>
    <col min="5" max="5" width="13.5703125" style="55" customWidth="1"/>
    <col min="6" max="6" width="5.42578125" style="55" customWidth="1"/>
    <col min="7" max="16384" width="9.140625" style="55"/>
  </cols>
  <sheetData>
    <row r="1" spans="1:8" x14ac:dyDescent="0.2">
      <c r="A1" s="52"/>
      <c r="C1" s="53"/>
      <c r="D1" s="174" t="s">
        <v>9</v>
      </c>
      <c r="E1" s="174"/>
      <c r="F1" s="174"/>
    </row>
    <row r="2" spans="1:8" ht="35.25" customHeight="1" x14ac:dyDescent="0.2">
      <c r="A2" s="56" t="s">
        <v>12</v>
      </c>
      <c r="C2" s="83"/>
      <c r="D2" s="192" t="s">
        <v>14</v>
      </c>
      <c r="E2" s="192"/>
      <c r="F2" s="192"/>
    </row>
    <row r="3" spans="1:8" x14ac:dyDescent="0.2">
      <c r="A3" s="14"/>
      <c r="C3" s="83"/>
      <c r="D3" s="176" t="s">
        <v>749</v>
      </c>
      <c r="E3" s="175"/>
      <c r="F3" s="175"/>
    </row>
    <row r="4" spans="1:8" x14ac:dyDescent="0.2">
      <c r="A4" s="57"/>
      <c r="B4" s="57"/>
      <c r="C4" s="58"/>
      <c r="D4" s="58"/>
      <c r="E4" s="62"/>
    </row>
    <row r="5" spans="1:8" x14ac:dyDescent="0.2">
      <c r="A5" s="177" t="s">
        <v>10</v>
      </c>
      <c r="B5" s="177"/>
      <c r="C5" s="177"/>
      <c r="D5" s="177"/>
      <c r="E5" s="177"/>
      <c r="F5" s="177"/>
    </row>
    <row r="6" spans="1:8" x14ac:dyDescent="0.2">
      <c r="A6" s="177" t="s">
        <v>11</v>
      </c>
      <c r="B6" s="177"/>
      <c r="C6" s="177"/>
      <c r="D6" s="177"/>
      <c r="E6" s="177"/>
      <c r="F6" s="177"/>
    </row>
    <row r="7" spans="1:8" x14ac:dyDescent="0.2">
      <c r="A7" s="184" t="s">
        <v>746</v>
      </c>
      <c r="B7" s="177"/>
      <c r="C7" s="177"/>
      <c r="D7" s="177"/>
      <c r="E7" s="177"/>
      <c r="F7" s="177"/>
    </row>
    <row r="8" spans="1:8" ht="66" customHeight="1" x14ac:dyDescent="0.2">
      <c r="A8" s="178" t="s">
        <v>87</v>
      </c>
      <c r="B8" s="189" t="s">
        <v>15</v>
      </c>
      <c r="C8" s="190"/>
      <c r="D8" s="178" t="s">
        <v>7</v>
      </c>
      <c r="E8" s="194" t="s">
        <v>140</v>
      </c>
      <c r="F8" s="187" t="s">
        <v>140</v>
      </c>
    </row>
    <row r="9" spans="1:8" s="62" customFormat="1" ht="7.5" customHeight="1" x14ac:dyDescent="0.2">
      <c r="A9" s="179"/>
      <c r="B9" s="182" t="s">
        <v>16</v>
      </c>
      <c r="C9" s="181" t="s">
        <v>17</v>
      </c>
      <c r="D9" s="179"/>
      <c r="E9" s="195"/>
      <c r="F9" s="188"/>
    </row>
    <row r="10" spans="1:8" s="62" customFormat="1" ht="12" customHeight="1" x14ac:dyDescent="0.2">
      <c r="A10" s="180"/>
      <c r="B10" s="182"/>
      <c r="C10" s="181"/>
      <c r="D10" s="13" t="s">
        <v>136</v>
      </c>
      <c r="E10" s="13" t="s">
        <v>136</v>
      </c>
      <c r="F10" s="13" t="s">
        <v>579</v>
      </c>
    </row>
    <row r="11" spans="1:8" s="62" customFormat="1" x14ac:dyDescent="0.2">
      <c r="A11" s="159" t="s">
        <v>644</v>
      </c>
      <c r="B11" s="51"/>
      <c r="C11" s="51"/>
      <c r="D11" s="67">
        <v>504366920</v>
      </c>
      <c r="E11" s="67">
        <v>459448510.26999998</v>
      </c>
      <c r="F11" s="68">
        <v>91.1</v>
      </c>
    </row>
    <row r="12" spans="1:8" x14ac:dyDescent="0.2">
      <c r="A12" s="84" t="s">
        <v>88</v>
      </c>
      <c r="B12" s="51" t="s">
        <v>89</v>
      </c>
      <c r="C12" s="51" t="s">
        <v>141</v>
      </c>
      <c r="D12" s="63">
        <v>98039900</v>
      </c>
      <c r="E12" s="63">
        <v>92485392.209999993</v>
      </c>
      <c r="F12" s="64">
        <v>94.3</v>
      </c>
      <c r="H12" s="62"/>
    </row>
    <row r="13" spans="1:8" ht="25.5" x14ac:dyDescent="0.2">
      <c r="A13" s="160" t="s">
        <v>90</v>
      </c>
      <c r="B13" s="51" t="s">
        <v>89</v>
      </c>
      <c r="C13" s="51" t="s">
        <v>91</v>
      </c>
      <c r="D13" s="63">
        <v>2730800</v>
      </c>
      <c r="E13" s="63">
        <v>2730800</v>
      </c>
      <c r="F13" s="64">
        <v>100</v>
      </c>
      <c r="H13" s="66"/>
    </row>
    <row r="14" spans="1:8" ht="27" customHeight="1" x14ac:dyDescent="0.2">
      <c r="A14" s="160" t="s">
        <v>177</v>
      </c>
      <c r="B14" s="51" t="s">
        <v>89</v>
      </c>
      <c r="C14" s="51" t="s">
        <v>92</v>
      </c>
      <c r="D14" s="63">
        <v>2651400</v>
      </c>
      <c r="E14" s="63">
        <v>2639385.0099999998</v>
      </c>
      <c r="F14" s="64">
        <v>99.5</v>
      </c>
      <c r="H14" s="66"/>
    </row>
    <row r="15" spans="1:8" ht="38.25" x14ac:dyDescent="0.2">
      <c r="A15" s="160" t="s">
        <v>93</v>
      </c>
      <c r="B15" s="51" t="s">
        <v>89</v>
      </c>
      <c r="C15" s="51" t="s">
        <v>94</v>
      </c>
      <c r="D15" s="63">
        <v>69852500</v>
      </c>
      <c r="E15" s="63">
        <v>68242099.430000007</v>
      </c>
      <c r="F15" s="64">
        <v>97.7</v>
      </c>
      <c r="G15" s="66"/>
      <c r="H15" s="66"/>
    </row>
    <row r="16" spans="1:8" ht="25.5" x14ac:dyDescent="0.2">
      <c r="A16" s="160" t="s">
        <v>95</v>
      </c>
      <c r="B16" s="51" t="s">
        <v>89</v>
      </c>
      <c r="C16" s="51" t="s">
        <v>96</v>
      </c>
      <c r="D16" s="63">
        <v>11223200</v>
      </c>
      <c r="E16" s="63">
        <v>10674112.17</v>
      </c>
      <c r="F16" s="64">
        <v>95.1</v>
      </c>
      <c r="G16" s="66"/>
      <c r="H16" s="66"/>
    </row>
    <row r="17" spans="1:10" x14ac:dyDescent="0.2">
      <c r="A17" s="160" t="s">
        <v>418</v>
      </c>
      <c r="B17" s="51" t="s">
        <v>89</v>
      </c>
      <c r="C17" s="51" t="s">
        <v>221</v>
      </c>
      <c r="D17" s="63">
        <v>2103000</v>
      </c>
      <c r="E17" s="63"/>
      <c r="F17" s="64"/>
      <c r="G17" s="66"/>
      <c r="H17" s="66"/>
    </row>
    <row r="18" spans="1:10" x14ac:dyDescent="0.2">
      <c r="A18" s="160" t="s">
        <v>97</v>
      </c>
      <c r="B18" s="51" t="s">
        <v>89</v>
      </c>
      <c r="C18" s="51" t="s">
        <v>145</v>
      </c>
      <c r="D18" s="63">
        <v>9479000</v>
      </c>
      <c r="E18" s="63">
        <v>8198995.5999999996</v>
      </c>
      <c r="F18" s="64">
        <v>86.5</v>
      </c>
      <c r="G18" s="66"/>
      <c r="H18" s="66"/>
    </row>
    <row r="19" spans="1:10" ht="25.5" x14ac:dyDescent="0.2">
      <c r="A19" s="85" t="s">
        <v>98</v>
      </c>
      <c r="B19" s="51" t="s">
        <v>92</v>
      </c>
      <c r="C19" s="51" t="s">
        <v>141</v>
      </c>
      <c r="D19" s="63">
        <v>22374200</v>
      </c>
      <c r="E19" s="63">
        <v>21626811.600000001</v>
      </c>
      <c r="F19" s="64">
        <v>96.7</v>
      </c>
      <c r="H19" s="66"/>
    </row>
    <row r="20" spans="1:10" ht="38.25" x14ac:dyDescent="0.2">
      <c r="A20" s="160" t="s">
        <v>419</v>
      </c>
      <c r="B20" s="51" t="s">
        <v>92</v>
      </c>
      <c r="C20" s="51" t="s">
        <v>124</v>
      </c>
      <c r="D20" s="63">
        <v>22124200</v>
      </c>
      <c r="E20" s="63">
        <v>21626811.600000001</v>
      </c>
      <c r="F20" s="64">
        <v>97.8</v>
      </c>
      <c r="H20" s="66"/>
    </row>
    <row r="21" spans="1:10" s="65" customFormat="1" x14ac:dyDescent="0.2">
      <c r="A21" s="160" t="s">
        <v>420</v>
      </c>
      <c r="B21" s="51" t="s">
        <v>92</v>
      </c>
      <c r="C21" s="51" t="s">
        <v>125</v>
      </c>
      <c r="D21" s="63">
        <v>250000</v>
      </c>
      <c r="E21" s="63"/>
      <c r="F21" s="64"/>
      <c r="H21" s="66"/>
    </row>
    <row r="22" spans="1:10" x14ac:dyDescent="0.2">
      <c r="A22" s="84" t="s">
        <v>99</v>
      </c>
      <c r="B22" s="51" t="s">
        <v>94</v>
      </c>
      <c r="C22" s="51" t="s">
        <v>141</v>
      </c>
      <c r="D22" s="63">
        <v>23963100</v>
      </c>
      <c r="E22" s="63">
        <v>2024593.82</v>
      </c>
      <c r="F22" s="64">
        <v>8.4</v>
      </c>
      <c r="H22" s="66"/>
    </row>
    <row r="23" spans="1:10" x14ac:dyDescent="0.2">
      <c r="A23" s="160" t="s">
        <v>645</v>
      </c>
      <c r="B23" s="51" t="s">
        <v>94</v>
      </c>
      <c r="C23" s="51" t="s">
        <v>96</v>
      </c>
      <c r="D23" s="63">
        <v>21364300</v>
      </c>
      <c r="E23" s="63"/>
      <c r="F23" s="64"/>
      <c r="H23" s="66"/>
    </row>
    <row r="24" spans="1:10" x14ac:dyDescent="0.2">
      <c r="A24" s="160" t="s">
        <v>158</v>
      </c>
      <c r="B24" s="51" t="s">
        <v>94</v>
      </c>
      <c r="C24" s="51" t="s">
        <v>124</v>
      </c>
      <c r="D24" s="63">
        <v>100000</v>
      </c>
      <c r="E24" s="63"/>
      <c r="F24" s="64"/>
      <c r="H24" s="66"/>
    </row>
    <row r="25" spans="1:10" x14ac:dyDescent="0.2">
      <c r="A25" s="160" t="s">
        <v>100</v>
      </c>
      <c r="B25" s="51" t="s">
        <v>94</v>
      </c>
      <c r="C25" s="51" t="s">
        <v>179</v>
      </c>
      <c r="D25" s="63">
        <v>2498800</v>
      </c>
      <c r="E25" s="63">
        <v>2024593.82</v>
      </c>
      <c r="F25" s="64">
        <v>81</v>
      </c>
      <c r="H25" s="66"/>
    </row>
    <row r="26" spans="1:10" x14ac:dyDescent="0.2">
      <c r="A26" s="84" t="s">
        <v>101</v>
      </c>
      <c r="B26" s="51" t="s">
        <v>102</v>
      </c>
      <c r="C26" s="51" t="s">
        <v>141</v>
      </c>
      <c r="D26" s="63">
        <v>4850400</v>
      </c>
      <c r="E26" s="63">
        <v>2553072.0299999998</v>
      </c>
      <c r="F26" s="64">
        <v>52.6</v>
      </c>
      <c r="H26" s="66"/>
    </row>
    <row r="27" spans="1:10" x14ac:dyDescent="0.2">
      <c r="A27" s="160" t="s">
        <v>13</v>
      </c>
      <c r="B27" s="70">
        <v>5</v>
      </c>
      <c r="C27" s="70">
        <v>1</v>
      </c>
      <c r="D27" s="67">
        <v>2750700</v>
      </c>
      <c r="E27" s="67">
        <v>549290</v>
      </c>
      <c r="F27" s="68">
        <v>20</v>
      </c>
      <c r="H27" s="66"/>
      <c r="J27" s="80"/>
    </row>
    <row r="28" spans="1:10" x14ac:dyDescent="0.2">
      <c r="A28" s="160" t="s">
        <v>86</v>
      </c>
      <c r="B28" s="70">
        <v>5</v>
      </c>
      <c r="C28" s="70">
        <v>2</v>
      </c>
      <c r="D28" s="67">
        <v>1982800</v>
      </c>
      <c r="E28" s="67">
        <v>1969976.16</v>
      </c>
      <c r="F28" s="68">
        <v>99.4</v>
      </c>
      <c r="G28" s="66"/>
      <c r="H28" s="66"/>
    </row>
    <row r="29" spans="1:10" x14ac:dyDescent="0.2">
      <c r="A29" s="160" t="s">
        <v>126</v>
      </c>
      <c r="B29" s="70">
        <v>5</v>
      </c>
      <c r="C29" s="70">
        <v>3</v>
      </c>
      <c r="D29" s="67">
        <v>116900</v>
      </c>
      <c r="E29" s="67">
        <v>33805.870000000003</v>
      </c>
      <c r="F29" s="68">
        <v>28.9</v>
      </c>
      <c r="G29" s="65"/>
      <c r="H29" s="66"/>
      <c r="I29" s="65"/>
    </row>
    <row r="30" spans="1:10" x14ac:dyDescent="0.2">
      <c r="A30" s="84" t="s">
        <v>103</v>
      </c>
      <c r="B30" s="70">
        <v>7</v>
      </c>
      <c r="C30" s="51" t="s">
        <v>141</v>
      </c>
      <c r="D30" s="67">
        <v>245876800</v>
      </c>
      <c r="E30" s="67">
        <v>232896969.31</v>
      </c>
      <c r="F30" s="68">
        <v>94.7</v>
      </c>
      <c r="H30" s="66"/>
    </row>
    <row r="31" spans="1:10" x14ac:dyDescent="0.2">
      <c r="A31" s="160" t="s">
        <v>104</v>
      </c>
      <c r="B31" s="70">
        <v>7</v>
      </c>
      <c r="C31" s="70">
        <v>1</v>
      </c>
      <c r="D31" s="67">
        <v>60956600</v>
      </c>
      <c r="E31" s="67">
        <v>59302791.75</v>
      </c>
      <c r="F31" s="68">
        <v>97.3</v>
      </c>
      <c r="H31" s="66"/>
    </row>
    <row r="32" spans="1:10" x14ac:dyDescent="0.2">
      <c r="A32" s="160" t="s">
        <v>105</v>
      </c>
      <c r="B32" s="70">
        <v>7</v>
      </c>
      <c r="C32" s="70">
        <v>2</v>
      </c>
      <c r="D32" s="67">
        <v>112110500</v>
      </c>
      <c r="E32" s="67">
        <v>107711827.87</v>
      </c>
      <c r="F32" s="68">
        <v>96.1</v>
      </c>
      <c r="H32" s="66"/>
    </row>
    <row r="33" spans="1:8" x14ac:dyDescent="0.2">
      <c r="A33" s="160" t="s">
        <v>106</v>
      </c>
      <c r="B33" s="70">
        <v>7</v>
      </c>
      <c r="C33" s="70">
        <v>7</v>
      </c>
      <c r="D33" s="67">
        <v>3877900</v>
      </c>
      <c r="E33" s="67">
        <v>3862224.81</v>
      </c>
      <c r="F33" s="68">
        <v>99.6</v>
      </c>
      <c r="G33" s="66"/>
      <c r="H33" s="66"/>
    </row>
    <row r="34" spans="1:8" x14ac:dyDescent="0.2">
      <c r="A34" s="160" t="s">
        <v>107</v>
      </c>
      <c r="B34" s="70">
        <v>7</v>
      </c>
      <c r="C34" s="70">
        <v>9</v>
      </c>
      <c r="D34" s="67">
        <v>68931800</v>
      </c>
      <c r="E34" s="67">
        <v>62020124.880000003</v>
      </c>
      <c r="F34" s="68">
        <v>90</v>
      </c>
      <c r="H34" s="66"/>
    </row>
    <row r="35" spans="1:8" x14ac:dyDescent="0.2">
      <c r="A35" s="84" t="s">
        <v>173</v>
      </c>
      <c r="B35" s="70">
        <v>8</v>
      </c>
      <c r="C35" s="51" t="s">
        <v>141</v>
      </c>
      <c r="D35" s="67">
        <v>23478400</v>
      </c>
      <c r="E35" s="67">
        <v>22988666.949999999</v>
      </c>
      <c r="F35" s="68">
        <v>97.9</v>
      </c>
      <c r="H35" s="66"/>
    </row>
    <row r="36" spans="1:8" x14ac:dyDescent="0.2">
      <c r="A36" s="160" t="s">
        <v>108</v>
      </c>
      <c r="B36" s="70">
        <v>8</v>
      </c>
      <c r="C36" s="70">
        <v>1</v>
      </c>
      <c r="D36" s="67">
        <v>20279500</v>
      </c>
      <c r="E36" s="67">
        <v>20279232.199999999</v>
      </c>
      <c r="F36" s="68">
        <v>100</v>
      </c>
      <c r="H36" s="66"/>
    </row>
    <row r="37" spans="1:8" x14ac:dyDescent="0.2">
      <c r="A37" s="160" t="s">
        <v>174</v>
      </c>
      <c r="B37" s="70">
        <v>8</v>
      </c>
      <c r="C37" s="70">
        <v>4</v>
      </c>
      <c r="D37" s="67">
        <v>3198900</v>
      </c>
      <c r="E37" s="67">
        <v>2709434.75</v>
      </c>
      <c r="F37" s="68">
        <v>84.7</v>
      </c>
      <c r="H37" s="66"/>
    </row>
    <row r="38" spans="1:8" x14ac:dyDescent="0.2">
      <c r="A38" s="84" t="s">
        <v>155</v>
      </c>
      <c r="B38" s="70">
        <v>9</v>
      </c>
      <c r="C38" s="51" t="s">
        <v>141</v>
      </c>
      <c r="D38" s="67">
        <v>126000</v>
      </c>
      <c r="E38" s="67">
        <v>116868.32</v>
      </c>
      <c r="F38" s="68">
        <v>92.8</v>
      </c>
      <c r="H38" s="66"/>
    </row>
    <row r="39" spans="1:8" x14ac:dyDescent="0.2">
      <c r="A39" s="160" t="s">
        <v>156</v>
      </c>
      <c r="B39" s="70">
        <v>9</v>
      </c>
      <c r="C39" s="70">
        <v>9</v>
      </c>
      <c r="D39" s="67">
        <v>126000</v>
      </c>
      <c r="E39" s="67">
        <v>116868.32</v>
      </c>
      <c r="F39" s="68">
        <v>92.8</v>
      </c>
      <c r="H39" s="66"/>
    </row>
    <row r="40" spans="1:8" x14ac:dyDescent="0.2">
      <c r="A40" s="84" t="s">
        <v>109</v>
      </c>
      <c r="B40" s="70">
        <v>10</v>
      </c>
      <c r="C40" s="51" t="s">
        <v>141</v>
      </c>
      <c r="D40" s="67">
        <v>3375400</v>
      </c>
      <c r="E40" s="67">
        <v>2673448.2400000002</v>
      </c>
      <c r="F40" s="68">
        <v>79.2</v>
      </c>
      <c r="H40" s="66"/>
    </row>
    <row r="41" spans="1:8" x14ac:dyDescent="0.2">
      <c r="A41" s="160" t="s">
        <v>207</v>
      </c>
      <c r="B41" s="70">
        <v>10</v>
      </c>
      <c r="C41" s="70">
        <v>1</v>
      </c>
      <c r="D41" s="67">
        <v>476900</v>
      </c>
      <c r="E41" s="67">
        <v>476859.33</v>
      </c>
      <c r="F41" s="68">
        <v>100</v>
      </c>
      <c r="H41" s="66"/>
    </row>
    <row r="42" spans="1:8" x14ac:dyDescent="0.2">
      <c r="A42" s="160" t="s">
        <v>110</v>
      </c>
      <c r="B42" s="70">
        <v>10</v>
      </c>
      <c r="C42" s="70">
        <v>3</v>
      </c>
      <c r="D42" s="15">
        <v>2527200</v>
      </c>
      <c r="E42" s="15">
        <v>1954000</v>
      </c>
      <c r="F42" s="16">
        <v>77.3</v>
      </c>
      <c r="H42" s="66"/>
    </row>
    <row r="43" spans="1:8" x14ac:dyDescent="0.2">
      <c r="A43" s="84" t="s">
        <v>646</v>
      </c>
      <c r="B43" s="70">
        <v>10</v>
      </c>
      <c r="C43" s="51">
        <v>6</v>
      </c>
      <c r="D43" s="15">
        <v>371300</v>
      </c>
      <c r="E43" s="15">
        <v>242588.91</v>
      </c>
      <c r="F43" s="16">
        <v>65.3</v>
      </c>
      <c r="H43" s="66"/>
    </row>
    <row r="44" spans="1:8" x14ac:dyDescent="0.2">
      <c r="A44" s="160" t="s">
        <v>196</v>
      </c>
      <c r="B44" s="70">
        <v>11</v>
      </c>
      <c r="C44" s="70" t="s">
        <v>141</v>
      </c>
      <c r="D44" s="67">
        <v>1135300</v>
      </c>
      <c r="E44" s="67">
        <v>1085300</v>
      </c>
      <c r="F44" s="68">
        <v>95.6</v>
      </c>
      <c r="H44" s="66"/>
    </row>
    <row r="45" spans="1:8" x14ac:dyDescent="0.2">
      <c r="A45" s="160" t="s">
        <v>157</v>
      </c>
      <c r="B45" s="70">
        <v>11</v>
      </c>
      <c r="C45" s="70">
        <v>1</v>
      </c>
      <c r="D45" s="67">
        <v>1135300</v>
      </c>
      <c r="E45" s="67">
        <v>1085300</v>
      </c>
      <c r="F45" s="68">
        <v>95.6</v>
      </c>
      <c r="H45" s="66"/>
    </row>
    <row r="46" spans="1:8" x14ac:dyDescent="0.2">
      <c r="A46" s="84" t="s">
        <v>161</v>
      </c>
      <c r="B46" s="70">
        <v>12</v>
      </c>
      <c r="C46" s="51" t="s">
        <v>141</v>
      </c>
      <c r="D46" s="15">
        <v>6569000</v>
      </c>
      <c r="E46" s="15">
        <v>6419000</v>
      </c>
      <c r="F46" s="16">
        <v>97.7</v>
      </c>
      <c r="H46" s="66"/>
    </row>
    <row r="47" spans="1:8" x14ac:dyDescent="0.2">
      <c r="A47" s="160" t="s">
        <v>193</v>
      </c>
      <c r="B47" s="70">
        <v>12</v>
      </c>
      <c r="C47" s="70">
        <v>2</v>
      </c>
      <c r="D47" s="67">
        <v>6569000</v>
      </c>
      <c r="E47" s="67">
        <v>6419000</v>
      </c>
      <c r="F47" s="68">
        <v>97.7</v>
      </c>
      <c r="H47" s="66"/>
    </row>
    <row r="48" spans="1:8" x14ac:dyDescent="0.2">
      <c r="A48" s="84" t="s">
        <v>222</v>
      </c>
      <c r="B48" s="70">
        <v>13</v>
      </c>
      <c r="C48" s="51" t="s">
        <v>141</v>
      </c>
      <c r="D48" s="15">
        <v>765700</v>
      </c>
      <c r="E48" s="15">
        <v>765667.79</v>
      </c>
      <c r="F48" s="16">
        <v>100</v>
      </c>
      <c r="H48" s="66"/>
    </row>
    <row r="49" spans="1:6" ht="25.5" x14ac:dyDescent="0.2">
      <c r="A49" s="160" t="s">
        <v>421</v>
      </c>
      <c r="B49" s="51" t="s">
        <v>145</v>
      </c>
      <c r="C49" s="51" t="s">
        <v>89</v>
      </c>
      <c r="D49" s="63">
        <v>765700</v>
      </c>
      <c r="E49" s="63">
        <v>765667.79</v>
      </c>
      <c r="F49" s="64">
        <v>100</v>
      </c>
    </row>
    <row r="50" spans="1:6" ht="38.25" x14ac:dyDescent="0.2">
      <c r="A50" s="85" t="s">
        <v>162</v>
      </c>
      <c r="B50" s="70">
        <v>14</v>
      </c>
      <c r="C50" s="51" t="s">
        <v>141</v>
      </c>
      <c r="D50" s="67">
        <v>73812720</v>
      </c>
      <c r="E50" s="67">
        <v>73812720</v>
      </c>
      <c r="F50" s="68">
        <v>100</v>
      </c>
    </row>
    <row r="51" spans="1:6" ht="38.25" x14ac:dyDescent="0.2">
      <c r="A51" s="160" t="s">
        <v>163</v>
      </c>
      <c r="B51" s="70">
        <v>14</v>
      </c>
      <c r="C51" s="70">
        <v>1</v>
      </c>
      <c r="D51" s="67">
        <v>3277000</v>
      </c>
      <c r="E51" s="67">
        <v>3277000</v>
      </c>
      <c r="F51" s="68">
        <v>100</v>
      </c>
    </row>
    <row r="52" spans="1:6" x14ac:dyDescent="0.2">
      <c r="A52" s="160" t="s">
        <v>164</v>
      </c>
      <c r="B52" s="70">
        <v>14</v>
      </c>
      <c r="C52" s="70">
        <v>2</v>
      </c>
      <c r="D52" s="67">
        <v>47535720</v>
      </c>
      <c r="E52" s="67">
        <v>47535720</v>
      </c>
      <c r="F52" s="68">
        <v>100</v>
      </c>
    </row>
    <row r="53" spans="1:6" x14ac:dyDescent="0.2">
      <c r="A53" s="160" t="s">
        <v>647</v>
      </c>
      <c r="B53" s="70">
        <v>14</v>
      </c>
      <c r="C53" s="70">
        <v>3</v>
      </c>
      <c r="D53" s="67">
        <v>23000000</v>
      </c>
      <c r="E53" s="67">
        <v>23000000</v>
      </c>
      <c r="F53" s="68">
        <v>100</v>
      </c>
    </row>
    <row r="54" spans="1:6" x14ac:dyDescent="0.2">
      <c r="A54" s="83"/>
      <c r="B54" s="86"/>
      <c r="C54" s="86"/>
      <c r="D54" s="87"/>
      <c r="F54" s="66"/>
    </row>
    <row r="55" spans="1:6" x14ac:dyDescent="0.2">
      <c r="D55" s="80"/>
      <c r="E55" s="80"/>
      <c r="F55" s="80"/>
    </row>
    <row r="56" spans="1:6" s="3" customFormat="1" ht="15.75" customHeight="1" x14ac:dyDescent="0.2">
      <c r="A56" s="92" t="s">
        <v>505</v>
      </c>
      <c r="B56" s="191" t="s">
        <v>506</v>
      </c>
      <c r="C56" s="191"/>
      <c r="D56" s="191"/>
      <c r="E56" s="93"/>
      <c r="F56" s="93"/>
    </row>
    <row r="57" spans="1:6" x14ac:dyDescent="0.2">
      <c r="B57" s="88"/>
      <c r="C57" s="88"/>
      <c r="D57" s="77"/>
      <c r="E57" s="77"/>
      <c r="F57" s="77"/>
    </row>
    <row r="58" spans="1:6" x14ac:dyDescent="0.2">
      <c r="B58" s="88"/>
      <c r="C58" s="89"/>
      <c r="D58" s="90"/>
      <c r="E58" s="90"/>
      <c r="F58" s="90"/>
    </row>
    <row r="59" spans="1:6" x14ac:dyDescent="0.2">
      <c r="B59" s="88"/>
      <c r="C59" s="88"/>
      <c r="D59" s="77"/>
      <c r="E59" s="77"/>
      <c r="F59" s="77"/>
    </row>
    <row r="60" spans="1:6" x14ac:dyDescent="0.2">
      <c r="B60" s="88"/>
      <c r="C60" s="88"/>
      <c r="D60" s="80"/>
      <c r="E60" s="80"/>
      <c r="F60" s="80"/>
    </row>
    <row r="61" spans="1:6" x14ac:dyDescent="0.2">
      <c r="B61" s="88"/>
      <c r="C61" s="88"/>
      <c r="D61" s="80"/>
      <c r="E61" s="80"/>
      <c r="F61" s="80"/>
    </row>
    <row r="62" spans="1:6" x14ac:dyDescent="0.2">
      <c r="B62" s="88"/>
      <c r="C62" s="88"/>
      <c r="D62" s="77"/>
      <c r="E62" s="77"/>
      <c r="F62" s="77"/>
    </row>
    <row r="63" spans="1:6" x14ac:dyDescent="0.2">
      <c r="B63" s="193"/>
      <c r="C63" s="193"/>
      <c r="D63" s="77"/>
      <c r="E63" s="77"/>
      <c r="F63" s="77"/>
    </row>
    <row r="64" spans="1:6" x14ac:dyDescent="0.2">
      <c r="B64" s="88"/>
      <c r="C64" s="88"/>
      <c r="D64" s="77"/>
      <c r="E64" s="77"/>
      <c r="F64" s="77"/>
    </row>
    <row r="65" spans="2:6" x14ac:dyDescent="0.2">
      <c r="B65" s="88"/>
      <c r="C65" s="88"/>
      <c r="D65" s="77"/>
      <c r="E65" s="77"/>
      <c r="F65" s="77"/>
    </row>
    <row r="66" spans="2:6" x14ac:dyDescent="0.2">
      <c r="B66" s="88"/>
      <c r="C66" s="88"/>
      <c r="D66" s="77"/>
      <c r="E66" s="77"/>
      <c r="F66" s="77"/>
    </row>
    <row r="67" spans="2:6" x14ac:dyDescent="0.2">
      <c r="B67" s="88"/>
      <c r="C67" s="88"/>
      <c r="D67" s="77"/>
      <c r="E67" s="77"/>
      <c r="F67" s="77"/>
    </row>
    <row r="68" spans="2:6" x14ac:dyDescent="0.2">
      <c r="B68" s="88"/>
      <c r="C68" s="88"/>
      <c r="D68" s="77"/>
      <c r="E68" s="77"/>
      <c r="F68" s="77"/>
    </row>
    <row r="69" spans="2:6" x14ac:dyDescent="0.2">
      <c r="B69" s="88"/>
      <c r="C69" s="88"/>
      <c r="D69" s="78"/>
      <c r="E69" s="78"/>
      <c r="F69" s="78"/>
    </row>
    <row r="70" spans="2:6" x14ac:dyDescent="0.2">
      <c r="B70" s="88"/>
      <c r="C70" s="88"/>
      <c r="D70" s="78"/>
      <c r="E70" s="78"/>
      <c r="F70" s="78"/>
    </row>
    <row r="71" spans="2:6" x14ac:dyDescent="0.2">
      <c r="B71" s="88"/>
      <c r="C71" s="88"/>
      <c r="D71" s="78"/>
      <c r="E71" s="78"/>
      <c r="F71" s="78"/>
    </row>
    <row r="72" spans="2:6" x14ac:dyDescent="0.2">
      <c r="B72" s="88"/>
      <c r="C72" s="88"/>
      <c r="D72" s="78"/>
      <c r="E72" s="78"/>
      <c r="F72" s="78"/>
    </row>
    <row r="73" spans="2:6" x14ac:dyDescent="0.2">
      <c r="B73" s="88"/>
      <c r="C73" s="88"/>
      <c r="D73" s="78"/>
      <c r="E73" s="78"/>
      <c r="F73" s="78"/>
    </row>
    <row r="74" spans="2:6" x14ac:dyDescent="0.2">
      <c r="B74" s="88"/>
      <c r="C74" s="88"/>
      <c r="D74" s="78"/>
      <c r="E74" s="78"/>
      <c r="F74" s="78"/>
    </row>
    <row r="75" spans="2:6" x14ac:dyDescent="0.2">
      <c r="B75" s="88"/>
      <c r="C75" s="88"/>
      <c r="D75" s="91"/>
      <c r="E75" s="65"/>
    </row>
    <row r="76" spans="2:6" x14ac:dyDescent="0.2">
      <c r="B76" s="88"/>
      <c r="C76" s="88"/>
      <c r="D76" s="91"/>
      <c r="E76" s="65"/>
    </row>
    <row r="77" spans="2:6" x14ac:dyDescent="0.2">
      <c r="B77" s="88"/>
      <c r="C77" s="88"/>
      <c r="D77" s="91"/>
      <c r="E77" s="65"/>
    </row>
    <row r="78" spans="2:6" x14ac:dyDescent="0.2">
      <c r="B78" s="88"/>
      <c r="C78" s="88"/>
      <c r="D78" s="91"/>
      <c r="E78" s="65"/>
    </row>
    <row r="79" spans="2:6" x14ac:dyDescent="0.2">
      <c r="B79" s="88"/>
      <c r="C79" s="88"/>
      <c r="D79" s="91"/>
      <c r="E79" s="65"/>
    </row>
    <row r="80" spans="2:6" x14ac:dyDescent="0.2">
      <c r="B80" s="88"/>
      <c r="C80" s="88"/>
      <c r="D80" s="91"/>
      <c r="E80" s="65"/>
    </row>
    <row r="81" spans="2:5" x14ac:dyDescent="0.2">
      <c r="B81" s="88"/>
      <c r="C81" s="88"/>
      <c r="D81" s="91"/>
      <c r="E81" s="65"/>
    </row>
    <row r="82" spans="2:5" x14ac:dyDescent="0.2">
      <c r="B82" s="88"/>
      <c r="C82" s="88"/>
      <c r="D82" s="91"/>
      <c r="E82" s="65"/>
    </row>
    <row r="83" spans="2:5" x14ac:dyDescent="0.2">
      <c r="B83" s="88"/>
      <c r="C83" s="88"/>
      <c r="D83" s="91"/>
      <c r="E83" s="65"/>
    </row>
    <row r="84" spans="2:5" x14ac:dyDescent="0.2">
      <c r="B84" s="88"/>
      <c r="C84" s="88"/>
      <c r="D84" s="91"/>
      <c r="E84" s="65"/>
    </row>
    <row r="85" spans="2:5" x14ac:dyDescent="0.2">
      <c r="B85" s="88"/>
      <c r="C85" s="88"/>
      <c r="D85" s="91"/>
      <c r="E85" s="65"/>
    </row>
    <row r="86" spans="2:5" x14ac:dyDescent="0.2">
      <c r="B86" s="88"/>
      <c r="C86" s="88"/>
      <c r="D86" s="91"/>
      <c r="E86" s="65"/>
    </row>
    <row r="87" spans="2:5" x14ac:dyDescent="0.2">
      <c r="B87" s="88"/>
      <c r="C87" s="88"/>
      <c r="D87" s="91"/>
      <c r="E87" s="65"/>
    </row>
    <row r="88" spans="2:5" x14ac:dyDescent="0.2">
      <c r="B88" s="88"/>
      <c r="C88" s="88"/>
      <c r="D88" s="91"/>
      <c r="E88" s="65"/>
    </row>
    <row r="89" spans="2:5" x14ac:dyDescent="0.2">
      <c r="B89" s="88"/>
      <c r="C89" s="65"/>
      <c r="D89" s="65"/>
      <c r="E89" s="65"/>
    </row>
    <row r="90" spans="2:5" x14ac:dyDescent="0.2">
      <c r="B90" s="88"/>
      <c r="C90" s="65"/>
      <c r="D90" s="65"/>
      <c r="E90" s="65"/>
    </row>
    <row r="91" spans="2:5" x14ac:dyDescent="0.2">
      <c r="B91" s="88"/>
      <c r="C91" s="65"/>
      <c r="D91" s="65"/>
      <c r="E91" s="65"/>
    </row>
    <row r="92" spans="2:5" x14ac:dyDescent="0.2">
      <c r="B92" s="88"/>
      <c r="C92" s="65"/>
      <c r="D92" s="65"/>
      <c r="E92" s="65"/>
    </row>
    <row r="93" spans="2:5" x14ac:dyDescent="0.2">
      <c r="B93" s="88"/>
      <c r="C93" s="65"/>
      <c r="D93" s="65"/>
      <c r="E93" s="65"/>
    </row>
    <row r="94" spans="2:5" x14ac:dyDescent="0.2">
      <c r="B94" s="88"/>
      <c r="C94" s="65"/>
      <c r="D94" s="65"/>
      <c r="E94" s="65"/>
    </row>
    <row r="95" spans="2:5" x14ac:dyDescent="0.2">
      <c r="B95" s="88"/>
      <c r="C95" s="65"/>
      <c r="D95" s="65"/>
      <c r="E95" s="65"/>
    </row>
    <row r="96" spans="2:5" x14ac:dyDescent="0.2">
      <c r="B96" s="88"/>
      <c r="C96" s="65"/>
      <c r="D96" s="65"/>
      <c r="E96" s="65"/>
    </row>
    <row r="97" spans="2:5" x14ac:dyDescent="0.2">
      <c r="B97" s="88"/>
      <c r="C97" s="65"/>
      <c r="D97" s="65"/>
      <c r="E97" s="65"/>
    </row>
    <row r="98" spans="2:5" x14ac:dyDescent="0.2">
      <c r="B98" s="88"/>
      <c r="C98" s="65"/>
      <c r="D98" s="65"/>
      <c r="E98" s="65"/>
    </row>
    <row r="99" spans="2:5" x14ac:dyDescent="0.2">
      <c r="B99" s="88"/>
      <c r="C99" s="65"/>
      <c r="D99" s="65"/>
      <c r="E99" s="65"/>
    </row>
    <row r="100" spans="2:5" x14ac:dyDescent="0.2">
      <c r="B100" s="88"/>
      <c r="C100" s="65"/>
      <c r="D100" s="65"/>
      <c r="E100" s="65"/>
    </row>
    <row r="101" spans="2:5" x14ac:dyDescent="0.2">
      <c r="B101" s="88"/>
      <c r="C101" s="65"/>
      <c r="D101" s="65"/>
      <c r="E101" s="65"/>
    </row>
    <row r="102" spans="2:5" x14ac:dyDescent="0.2">
      <c r="B102" s="88"/>
      <c r="C102" s="65"/>
      <c r="D102" s="65"/>
      <c r="E102" s="65"/>
    </row>
    <row r="103" spans="2:5" x14ac:dyDescent="0.2">
      <c r="B103" s="88"/>
      <c r="C103" s="65"/>
      <c r="D103" s="65"/>
      <c r="E103" s="65"/>
    </row>
    <row r="104" spans="2:5" x14ac:dyDescent="0.2">
      <c r="B104" s="88"/>
      <c r="C104" s="65"/>
      <c r="D104" s="65"/>
      <c r="E104" s="65"/>
    </row>
    <row r="105" spans="2:5" x14ac:dyDescent="0.2">
      <c r="B105" s="88"/>
      <c r="C105" s="65"/>
      <c r="D105" s="65"/>
      <c r="E105" s="65"/>
    </row>
    <row r="106" spans="2:5" x14ac:dyDescent="0.2">
      <c r="B106" s="88"/>
      <c r="C106" s="65"/>
      <c r="D106" s="65"/>
      <c r="E106" s="65"/>
    </row>
    <row r="107" spans="2:5" x14ac:dyDescent="0.2">
      <c r="B107" s="88"/>
      <c r="C107" s="65"/>
      <c r="D107" s="65"/>
      <c r="E107" s="65"/>
    </row>
    <row r="108" spans="2:5" x14ac:dyDescent="0.2">
      <c r="B108" s="88"/>
      <c r="C108" s="65"/>
      <c r="D108" s="65"/>
      <c r="E108" s="65"/>
    </row>
    <row r="109" spans="2:5" x14ac:dyDescent="0.2">
      <c r="B109" s="88"/>
    </row>
    <row r="110" spans="2:5" x14ac:dyDescent="0.2">
      <c r="B110" s="88"/>
    </row>
    <row r="111" spans="2:5" x14ac:dyDescent="0.2">
      <c r="B111" s="88"/>
    </row>
    <row r="112" spans="2:5" x14ac:dyDescent="0.2">
      <c r="B112" s="88"/>
    </row>
    <row r="113" spans="2:2" x14ac:dyDescent="0.2">
      <c r="B113" s="88"/>
    </row>
    <row r="114" spans="2:2" x14ac:dyDescent="0.2">
      <c r="B114" s="88"/>
    </row>
    <row r="115" spans="2:2" x14ac:dyDescent="0.2">
      <c r="B115" s="88"/>
    </row>
    <row r="116" spans="2:2" x14ac:dyDescent="0.2">
      <c r="B116" s="88"/>
    </row>
    <row r="117" spans="2:2" x14ac:dyDescent="0.2">
      <c r="B117" s="88"/>
    </row>
    <row r="118" spans="2:2" x14ac:dyDescent="0.2">
      <c r="B118" s="88"/>
    </row>
    <row r="119" spans="2:2" x14ac:dyDescent="0.2">
      <c r="B119" s="88"/>
    </row>
    <row r="120" spans="2:2" x14ac:dyDescent="0.2">
      <c r="B120" s="88"/>
    </row>
    <row r="121" spans="2:2" x14ac:dyDescent="0.2">
      <c r="B121" s="88"/>
    </row>
    <row r="122" spans="2:2" x14ac:dyDescent="0.2">
      <c r="B122" s="88"/>
    </row>
    <row r="123" spans="2:2" x14ac:dyDescent="0.2">
      <c r="B123" s="88"/>
    </row>
    <row r="124" spans="2:2" x14ac:dyDescent="0.2">
      <c r="B124" s="88"/>
    </row>
    <row r="125" spans="2:2" x14ac:dyDescent="0.2">
      <c r="B125" s="88"/>
    </row>
    <row r="126" spans="2:2" x14ac:dyDescent="0.2">
      <c r="B126" s="88"/>
    </row>
    <row r="127" spans="2:2" x14ac:dyDescent="0.2">
      <c r="B127" s="88"/>
    </row>
    <row r="128" spans="2:2" x14ac:dyDescent="0.2">
      <c r="B128" s="88"/>
    </row>
    <row r="129" spans="2:2" x14ac:dyDescent="0.2">
      <c r="B129" s="88"/>
    </row>
    <row r="130" spans="2:2" x14ac:dyDescent="0.2">
      <c r="B130" s="88"/>
    </row>
    <row r="131" spans="2:2" x14ac:dyDescent="0.2">
      <c r="B131" s="88"/>
    </row>
    <row r="132" spans="2:2" x14ac:dyDescent="0.2">
      <c r="B132" s="88"/>
    </row>
    <row r="133" spans="2:2" x14ac:dyDescent="0.2">
      <c r="B133" s="88"/>
    </row>
    <row r="134" spans="2:2" x14ac:dyDescent="0.2">
      <c r="B134" s="88"/>
    </row>
    <row r="135" spans="2:2" x14ac:dyDescent="0.2">
      <c r="B135" s="88"/>
    </row>
    <row r="136" spans="2:2" x14ac:dyDescent="0.2">
      <c r="B136" s="88"/>
    </row>
    <row r="137" spans="2:2" x14ac:dyDescent="0.2">
      <c r="B137" s="88"/>
    </row>
    <row r="138" spans="2:2" x14ac:dyDescent="0.2">
      <c r="B138" s="88"/>
    </row>
    <row r="139" spans="2:2" x14ac:dyDescent="0.2">
      <c r="B139" s="88"/>
    </row>
    <row r="140" spans="2:2" x14ac:dyDescent="0.2">
      <c r="B140" s="88"/>
    </row>
    <row r="141" spans="2:2" x14ac:dyDescent="0.2">
      <c r="B141" s="88"/>
    </row>
    <row r="142" spans="2:2" x14ac:dyDescent="0.2">
      <c r="B142" s="88"/>
    </row>
    <row r="143" spans="2:2" x14ac:dyDescent="0.2">
      <c r="B143" s="88"/>
    </row>
    <row r="144" spans="2:2" x14ac:dyDescent="0.2">
      <c r="B144" s="88"/>
    </row>
    <row r="145" spans="2:2" x14ac:dyDescent="0.2">
      <c r="B145" s="88"/>
    </row>
    <row r="146" spans="2:2" x14ac:dyDescent="0.2">
      <c r="B146" s="88"/>
    </row>
    <row r="147" spans="2:2" x14ac:dyDescent="0.2">
      <c r="B147" s="88"/>
    </row>
    <row r="148" spans="2:2" x14ac:dyDescent="0.2">
      <c r="B148" s="88"/>
    </row>
    <row r="149" spans="2:2" x14ac:dyDescent="0.2">
      <c r="B149" s="88"/>
    </row>
    <row r="150" spans="2:2" x14ac:dyDescent="0.2">
      <c r="B150" s="88"/>
    </row>
    <row r="151" spans="2:2" x14ac:dyDescent="0.2">
      <c r="B151" s="88"/>
    </row>
    <row r="152" spans="2:2" x14ac:dyDescent="0.2">
      <c r="B152" s="88"/>
    </row>
    <row r="153" spans="2:2" x14ac:dyDescent="0.2">
      <c r="B153" s="88"/>
    </row>
    <row r="154" spans="2:2" x14ac:dyDescent="0.2">
      <c r="B154" s="88"/>
    </row>
    <row r="155" spans="2:2" x14ac:dyDescent="0.2">
      <c r="B155" s="88"/>
    </row>
  </sheetData>
  <mergeCells count="15">
    <mergeCell ref="D1:F1"/>
    <mergeCell ref="D2:F2"/>
    <mergeCell ref="D3:F3"/>
    <mergeCell ref="B63:C63"/>
    <mergeCell ref="D8:D9"/>
    <mergeCell ref="E8:E9"/>
    <mergeCell ref="A5:F5"/>
    <mergeCell ref="A8:A10"/>
    <mergeCell ref="B8:C8"/>
    <mergeCell ref="F8:F9"/>
    <mergeCell ref="B56:D56"/>
    <mergeCell ref="B9:B10"/>
    <mergeCell ref="C9:C10"/>
    <mergeCell ref="A6:F6"/>
    <mergeCell ref="A7:F7"/>
  </mergeCells>
  <phoneticPr fontId="1" type="noConversion"/>
  <printOptions horizontalCentered="1"/>
  <pageMargins left="1.1811023622047245" right="0.39370078740157483" top="0.78740157480314965" bottom="0.39370078740157483" header="0.51181102362204722" footer="0.51181102362204722"/>
  <pageSetup paperSize="9" scale="80" firstPageNumber="20" orientation="portrait" useFirstPageNumber="1"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8"/>
  </sheetPr>
  <dimension ref="A1:G24"/>
  <sheetViews>
    <sheetView view="pageBreakPreview" zoomScaleNormal="100" workbookViewId="0">
      <selection activeCell="A20" sqref="A20:IV20"/>
    </sheetView>
  </sheetViews>
  <sheetFormatPr defaultRowHeight="12.75" x14ac:dyDescent="0.2"/>
  <cols>
    <col min="1" max="1" width="46" style="5" customWidth="1"/>
    <col min="2" max="2" width="25.140625" style="5" bestFit="1" customWidth="1"/>
    <col min="3" max="3" width="14.7109375" style="5" bestFit="1" customWidth="1"/>
    <col min="4" max="4" width="14.5703125" style="5" customWidth="1"/>
    <col min="5" max="16384" width="9.140625" style="5"/>
  </cols>
  <sheetData>
    <row r="1" spans="1:7" s="19" customFormat="1" x14ac:dyDescent="0.2">
      <c r="B1" s="197" t="s">
        <v>64</v>
      </c>
      <c r="C1" s="197"/>
      <c r="D1" s="197"/>
    </row>
    <row r="2" spans="1:7" s="19" customFormat="1" x14ac:dyDescent="0.2">
      <c r="B2" s="198" t="s">
        <v>65</v>
      </c>
      <c r="C2" s="198"/>
      <c r="D2" s="198"/>
      <c r="E2" s="20"/>
      <c r="F2" s="20"/>
      <c r="G2" s="20"/>
    </row>
    <row r="3" spans="1:7" s="19" customFormat="1" ht="12.75" customHeight="1" x14ac:dyDescent="0.2">
      <c r="A3" s="56" t="s">
        <v>12</v>
      </c>
      <c r="B3" s="198" t="s">
        <v>66</v>
      </c>
      <c r="C3" s="198"/>
      <c r="D3" s="198"/>
      <c r="E3" s="20"/>
      <c r="F3" s="20"/>
      <c r="G3" s="20"/>
    </row>
    <row r="4" spans="1:7" s="19" customFormat="1" ht="12.75" customHeight="1" x14ac:dyDescent="0.2">
      <c r="B4" s="198" t="s">
        <v>750</v>
      </c>
      <c r="C4" s="198"/>
      <c r="D4" s="198"/>
      <c r="E4" s="20"/>
      <c r="F4" s="20"/>
      <c r="G4" s="20"/>
    </row>
    <row r="7" spans="1:7" ht="15" customHeight="1" x14ac:dyDescent="0.2">
      <c r="A7" s="196" t="s">
        <v>67</v>
      </c>
      <c r="B7" s="196"/>
      <c r="C7" s="196"/>
      <c r="D7" s="196"/>
    </row>
    <row r="8" spans="1:7" ht="15" customHeight="1" x14ac:dyDescent="0.2">
      <c r="A8" s="196" t="s">
        <v>11</v>
      </c>
      <c r="B8" s="196"/>
      <c r="C8" s="196"/>
      <c r="D8" s="196"/>
    </row>
    <row r="9" spans="1:7" ht="15" customHeight="1" x14ac:dyDescent="0.2">
      <c r="A9" s="196" t="s">
        <v>68</v>
      </c>
      <c r="B9" s="196"/>
      <c r="C9" s="196"/>
      <c r="D9" s="196"/>
    </row>
    <row r="10" spans="1:7" ht="15" customHeight="1" x14ac:dyDescent="0.2">
      <c r="A10" s="196" t="s">
        <v>747</v>
      </c>
      <c r="B10" s="196"/>
      <c r="C10" s="196"/>
      <c r="D10" s="196"/>
    </row>
    <row r="12" spans="1:7" ht="30" customHeight="1" x14ac:dyDescent="0.2">
      <c r="A12" s="167" t="s">
        <v>57</v>
      </c>
      <c r="B12" s="169" t="s">
        <v>15</v>
      </c>
      <c r="C12" s="43" t="s">
        <v>138</v>
      </c>
      <c r="D12" s="44" t="s">
        <v>140</v>
      </c>
    </row>
    <row r="13" spans="1:7" x14ac:dyDescent="0.2">
      <c r="A13" s="168"/>
      <c r="B13" s="170"/>
      <c r="C13" s="1" t="s">
        <v>136</v>
      </c>
      <c r="D13" s="45" t="s">
        <v>136</v>
      </c>
    </row>
    <row r="14" spans="1:7" ht="25.5" customHeight="1" x14ac:dyDescent="0.2">
      <c r="A14" s="161" t="s">
        <v>237</v>
      </c>
      <c r="B14" s="40" t="s">
        <v>417</v>
      </c>
      <c r="C14" s="7">
        <f>C15</f>
        <v>12313000</v>
      </c>
      <c r="D14" s="7">
        <f>D15</f>
        <v>-60498496.340000004</v>
      </c>
    </row>
    <row r="15" spans="1:7" s="19" customFormat="1" ht="25.5" x14ac:dyDescent="0.2">
      <c r="A15" s="161" t="s">
        <v>509</v>
      </c>
      <c r="B15" s="40" t="s">
        <v>510</v>
      </c>
      <c r="C15" s="26">
        <f>C16+C19</f>
        <v>12313000</v>
      </c>
      <c r="D15" s="26">
        <f>D16+D19</f>
        <v>-60498496.340000004</v>
      </c>
    </row>
    <row r="16" spans="1:7" ht="25.5" x14ac:dyDescent="0.2">
      <c r="A16" s="161" t="s">
        <v>238</v>
      </c>
      <c r="B16" s="40" t="s">
        <v>511</v>
      </c>
      <c r="C16" s="7">
        <f>C17+C18+C20</f>
        <v>6174200</v>
      </c>
      <c r="D16" s="7">
        <f>D17+D18+D20</f>
        <v>-16939130</v>
      </c>
    </row>
    <row r="17" spans="1:4" ht="25.5" x14ac:dyDescent="0.2">
      <c r="A17" s="161" t="s">
        <v>70</v>
      </c>
      <c r="B17" s="40" t="s">
        <v>512</v>
      </c>
      <c r="C17" s="7">
        <f>'6'!C19</f>
        <v>23113400</v>
      </c>
      <c r="D17" s="48">
        <f>'6'!D19</f>
        <v>0</v>
      </c>
    </row>
    <row r="18" spans="1:4" ht="25.5" x14ac:dyDescent="0.2">
      <c r="A18" s="161" t="s">
        <v>71</v>
      </c>
      <c r="B18" s="40" t="s">
        <v>513</v>
      </c>
      <c r="C18" s="7">
        <f>'6'!C21</f>
        <v>-16939200</v>
      </c>
      <c r="D18" s="7">
        <f>'6'!D21</f>
        <v>-16939130</v>
      </c>
    </row>
    <row r="19" spans="1:4" ht="25.5" x14ac:dyDescent="0.2">
      <c r="A19" s="161" t="s">
        <v>72</v>
      </c>
      <c r="B19" s="40" t="s">
        <v>515</v>
      </c>
      <c r="C19" s="7">
        <f>'6'!C27</f>
        <v>6138800</v>
      </c>
      <c r="D19" s="7">
        <f>'6'!D27</f>
        <v>-43559366.340000004</v>
      </c>
    </row>
    <row r="20" spans="1:4" ht="25.5" hidden="1" x14ac:dyDescent="0.2">
      <c r="A20" s="106" t="s">
        <v>243</v>
      </c>
      <c r="B20" s="42" t="s">
        <v>514</v>
      </c>
      <c r="C20" s="162">
        <f>'6'!C24</f>
        <v>0</v>
      </c>
      <c r="D20" s="162">
        <f>'6'!D24</f>
        <v>0</v>
      </c>
    </row>
    <row r="23" spans="1:4" x14ac:dyDescent="0.2">
      <c r="A23" s="3"/>
      <c r="B23" s="24"/>
      <c r="C23" s="25"/>
      <c r="D23" s="25"/>
    </row>
    <row r="24" spans="1:4" s="3" customFormat="1" ht="15.75" x14ac:dyDescent="0.2">
      <c r="A24" s="92" t="s">
        <v>505</v>
      </c>
      <c r="B24" s="191" t="s">
        <v>506</v>
      </c>
      <c r="C24" s="191"/>
    </row>
  </sheetData>
  <mergeCells count="11">
    <mergeCell ref="A8:D8"/>
    <mergeCell ref="A9:D9"/>
    <mergeCell ref="A10:D10"/>
    <mergeCell ref="B24:C24"/>
    <mergeCell ref="A12:A13"/>
    <mergeCell ref="B12:B13"/>
    <mergeCell ref="B1:D1"/>
    <mergeCell ref="B2:D2"/>
    <mergeCell ref="B3:D3"/>
    <mergeCell ref="B4:D4"/>
    <mergeCell ref="A7:D7"/>
  </mergeCells>
  <phoneticPr fontId="1" type="noConversion"/>
  <pageMargins left="0.98425196850393704" right="0.59055118110236227" top="0.78740157480314965" bottom="0.78740157480314965" header="0.51181102362204722" footer="0.51181102362204722"/>
  <pageSetup paperSize="9" scale="80" firstPageNumber="21" orientation="portrait" useFirstPageNumber="1" r:id="rId1"/>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G58"/>
  <sheetViews>
    <sheetView view="pageBreakPreview" topLeftCell="A5" zoomScaleNormal="100" workbookViewId="0">
      <selection activeCell="H20" sqref="H20"/>
    </sheetView>
  </sheetViews>
  <sheetFormatPr defaultRowHeight="12.75" x14ac:dyDescent="0.2"/>
  <cols>
    <col min="1" max="1" width="49" style="19" customWidth="1"/>
    <col min="2" max="2" width="25.5703125" style="19" bestFit="1" customWidth="1"/>
    <col min="3" max="3" width="15.28515625" style="19" bestFit="1" customWidth="1"/>
    <col min="4" max="4" width="14.7109375" style="19" bestFit="1" customWidth="1"/>
    <col min="5" max="5" width="7.85546875" style="19" customWidth="1"/>
    <col min="6" max="6" width="9.7109375" style="19" hidden="1" customWidth="1"/>
    <col min="7" max="16384" width="9.140625" style="19"/>
  </cols>
  <sheetData>
    <row r="1" spans="1:7" x14ac:dyDescent="0.2">
      <c r="B1" s="197" t="s">
        <v>73</v>
      </c>
      <c r="C1" s="197"/>
      <c r="D1" s="197"/>
    </row>
    <row r="2" spans="1:7" x14ac:dyDescent="0.2">
      <c r="B2" s="198" t="s">
        <v>65</v>
      </c>
      <c r="C2" s="198"/>
      <c r="D2" s="198"/>
      <c r="E2" s="20"/>
      <c r="F2" s="20"/>
      <c r="G2" s="20"/>
    </row>
    <row r="3" spans="1:7" ht="12.75" customHeight="1" x14ac:dyDescent="0.2">
      <c r="A3" s="56" t="s">
        <v>12</v>
      </c>
      <c r="B3" s="198" t="s">
        <v>66</v>
      </c>
      <c r="C3" s="198"/>
      <c r="D3" s="198"/>
      <c r="E3" s="20"/>
      <c r="F3" s="20"/>
      <c r="G3" s="20"/>
    </row>
    <row r="4" spans="1:7" ht="12.75" customHeight="1" x14ac:dyDescent="0.2">
      <c r="B4" s="198" t="s">
        <v>750</v>
      </c>
      <c r="C4" s="198"/>
      <c r="D4" s="198"/>
      <c r="E4" s="20"/>
      <c r="F4" s="20"/>
      <c r="G4" s="20"/>
    </row>
    <row r="7" spans="1:7" ht="15" customHeight="1" x14ac:dyDescent="0.2">
      <c r="A7" s="199" t="s">
        <v>67</v>
      </c>
      <c r="B7" s="199"/>
      <c r="C7" s="199"/>
      <c r="D7" s="199"/>
    </row>
    <row r="8" spans="1:7" ht="15" customHeight="1" x14ac:dyDescent="0.2">
      <c r="A8" s="199" t="s">
        <v>11</v>
      </c>
      <c r="B8" s="199"/>
      <c r="C8" s="199"/>
      <c r="D8" s="199"/>
    </row>
    <row r="9" spans="1:7" ht="15" customHeight="1" x14ac:dyDescent="0.2">
      <c r="A9" s="199" t="s">
        <v>74</v>
      </c>
      <c r="B9" s="199"/>
      <c r="C9" s="199"/>
      <c r="D9" s="199"/>
    </row>
    <row r="10" spans="1:7" ht="15" customHeight="1" x14ac:dyDescent="0.2">
      <c r="A10" s="199" t="s">
        <v>75</v>
      </c>
      <c r="B10" s="199"/>
      <c r="C10" s="199"/>
      <c r="D10" s="199"/>
    </row>
    <row r="11" spans="1:7" ht="15" customHeight="1" x14ac:dyDescent="0.2">
      <c r="A11" s="199" t="s">
        <v>748</v>
      </c>
      <c r="B11" s="199"/>
      <c r="C11" s="199"/>
      <c r="D11" s="199"/>
    </row>
    <row r="12" spans="1:7" x14ac:dyDescent="0.2">
      <c r="A12" s="199" t="s">
        <v>69</v>
      </c>
      <c r="B12" s="199"/>
      <c r="C12" s="199"/>
      <c r="D12" s="199"/>
    </row>
    <row r="13" spans="1:7" ht="27" customHeight="1" x14ac:dyDescent="0.2">
      <c r="A13" s="172" t="s">
        <v>57</v>
      </c>
      <c r="B13" s="171" t="s">
        <v>15</v>
      </c>
      <c r="C13" s="43" t="s">
        <v>138</v>
      </c>
      <c r="D13" s="44" t="s">
        <v>140</v>
      </c>
      <c r="F13" s="21"/>
    </row>
    <row r="14" spans="1:7" ht="15.75" customHeight="1" x14ac:dyDescent="0.2">
      <c r="A14" s="172"/>
      <c r="B14" s="171"/>
      <c r="C14" s="1" t="s">
        <v>136</v>
      </c>
      <c r="D14" s="45" t="s">
        <v>136</v>
      </c>
      <c r="F14" s="21"/>
    </row>
    <row r="15" spans="1:7" x14ac:dyDescent="0.2">
      <c r="A15" s="161" t="s">
        <v>237</v>
      </c>
      <c r="B15" s="40" t="s">
        <v>417</v>
      </c>
      <c r="C15" s="26">
        <f>C17+C27</f>
        <v>12313000</v>
      </c>
      <c r="D15" s="26">
        <f>D17+D27</f>
        <v>-60498496.340000004</v>
      </c>
    </row>
    <row r="16" spans="1:7" ht="25.5" x14ac:dyDescent="0.2">
      <c r="A16" s="161" t="s">
        <v>509</v>
      </c>
      <c r="B16" s="40" t="s">
        <v>510</v>
      </c>
      <c r="C16" s="26">
        <f>C17+C27</f>
        <v>12313000</v>
      </c>
      <c r="D16" s="26">
        <f>D17+D27</f>
        <v>-60498496.340000004</v>
      </c>
    </row>
    <row r="17" spans="1:6" ht="25.5" x14ac:dyDescent="0.2">
      <c r="A17" s="161" t="s">
        <v>238</v>
      </c>
      <c r="B17" s="40" t="s">
        <v>511</v>
      </c>
      <c r="C17" s="26">
        <f>C18+C21+C24</f>
        <v>6174200</v>
      </c>
      <c r="D17" s="26">
        <f>D18+D21+D24</f>
        <v>-16939130</v>
      </c>
    </row>
    <row r="18" spans="1:6" ht="25.5" x14ac:dyDescent="0.2">
      <c r="A18" s="161" t="s">
        <v>70</v>
      </c>
      <c r="B18" s="40" t="s">
        <v>512</v>
      </c>
      <c r="C18" s="26">
        <f>SUM(C19:C20)</f>
        <v>23113400</v>
      </c>
      <c r="D18" s="50">
        <f>SUM(D19:D20)</f>
        <v>0</v>
      </c>
    </row>
    <row r="19" spans="1:6" ht="38.25" x14ac:dyDescent="0.2">
      <c r="A19" s="161" t="s">
        <v>76</v>
      </c>
      <c r="B19" s="40" t="s">
        <v>239</v>
      </c>
      <c r="C19" s="26">
        <v>23113400</v>
      </c>
      <c r="D19" s="26"/>
    </row>
    <row r="20" spans="1:6" ht="38.25" x14ac:dyDescent="0.2">
      <c r="A20" s="161" t="s">
        <v>77</v>
      </c>
      <c r="B20" s="40" t="s">
        <v>240</v>
      </c>
      <c r="C20" s="26"/>
      <c r="D20" s="26"/>
    </row>
    <row r="21" spans="1:6" ht="25.5" x14ac:dyDescent="0.2">
      <c r="A21" s="161" t="s">
        <v>71</v>
      </c>
      <c r="B21" s="40" t="s">
        <v>513</v>
      </c>
      <c r="C21" s="26">
        <f>C22+C23</f>
        <v>-16939200</v>
      </c>
      <c r="D21" s="26">
        <f>D22+D23</f>
        <v>-16939130</v>
      </c>
    </row>
    <row r="22" spans="1:6" ht="51" x14ac:dyDescent="0.2">
      <c r="A22" s="161" t="s">
        <v>78</v>
      </c>
      <c r="B22" s="40" t="s">
        <v>241</v>
      </c>
      <c r="C22" s="26">
        <v>25000000</v>
      </c>
      <c r="D22" s="26">
        <v>25000000</v>
      </c>
    </row>
    <row r="23" spans="1:6" ht="51" x14ac:dyDescent="0.2">
      <c r="A23" s="161" t="s">
        <v>79</v>
      </c>
      <c r="B23" s="41" t="s">
        <v>242</v>
      </c>
      <c r="C23" s="26">
        <v>-41939200</v>
      </c>
      <c r="D23" s="26">
        <v>-41939130</v>
      </c>
    </row>
    <row r="24" spans="1:6" ht="25.5" x14ac:dyDescent="0.2">
      <c r="A24" s="106" t="s">
        <v>243</v>
      </c>
      <c r="B24" s="42" t="s">
        <v>514</v>
      </c>
      <c r="C24" s="141">
        <f>C25+C26</f>
        <v>0</v>
      </c>
      <c r="D24" s="49">
        <f>D25+D26</f>
        <v>0</v>
      </c>
    </row>
    <row r="25" spans="1:6" ht="51" x14ac:dyDescent="0.2">
      <c r="A25" s="106" t="s">
        <v>23</v>
      </c>
      <c r="B25" s="42" t="s">
        <v>244</v>
      </c>
      <c r="C25" s="27">
        <v>15000000</v>
      </c>
      <c r="D25" s="27"/>
    </row>
    <row r="26" spans="1:6" ht="38.25" x14ac:dyDescent="0.2">
      <c r="A26" s="106" t="s">
        <v>33</v>
      </c>
      <c r="B26" s="42" t="s">
        <v>245</v>
      </c>
      <c r="C26" s="27">
        <v>-15000000</v>
      </c>
      <c r="D26" s="27"/>
      <c r="F26" s="19">
        <f>555167.32-554984.32</f>
        <v>183</v>
      </c>
    </row>
    <row r="27" spans="1:6" ht="25.5" x14ac:dyDescent="0.2">
      <c r="A27" s="161" t="s">
        <v>72</v>
      </c>
      <c r="B27" s="40" t="s">
        <v>515</v>
      </c>
      <c r="C27" s="26">
        <f>C28+C29</f>
        <v>6138800</v>
      </c>
      <c r="D27" s="26">
        <f>D28+D29</f>
        <v>-43559366.340000004</v>
      </c>
    </row>
    <row r="28" spans="1:6" ht="25.5" x14ac:dyDescent="0.2">
      <c r="A28" s="161" t="s">
        <v>246</v>
      </c>
      <c r="B28" s="40" t="s">
        <v>247</v>
      </c>
      <c r="C28" s="26">
        <f>-'1'!C14-C19-C22-C25</f>
        <v>-555167320</v>
      </c>
      <c r="D28" s="26">
        <v>-549516955.96000004</v>
      </c>
    </row>
    <row r="29" spans="1:6" ht="25.5" x14ac:dyDescent="0.2">
      <c r="A29" s="161" t="s">
        <v>248</v>
      </c>
      <c r="B29" s="40" t="s">
        <v>249</v>
      </c>
      <c r="C29" s="26">
        <f>'4'!D11+'6'!C20+'6'!C23*-1+'6'!C26*-1</f>
        <v>561306120</v>
      </c>
      <c r="D29" s="27">
        <v>505957589.62</v>
      </c>
    </row>
    <row r="30" spans="1:6" x14ac:dyDescent="0.2">
      <c r="C30" s="28"/>
      <c r="D30" s="28"/>
    </row>
    <row r="31" spans="1:6" x14ac:dyDescent="0.2">
      <c r="C31" s="28"/>
      <c r="D31" s="28"/>
    </row>
    <row r="32" spans="1:6" x14ac:dyDescent="0.2">
      <c r="C32" s="28"/>
      <c r="D32" s="28"/>
    </row>
    <row r="33" spans="1:5" s="3" customFormat="1" x14ac:dyDescent="0.2">
      <c r="A33" s="19"/>
      <c r="B33" s="19"/>
      <c r="C33" s="28"/>
      <c r="D33" s="28"/>
    </row>
    <row r="34" spans="1:5" ht="15.75" x14ac:dyDescent="0.2">
      <c r="A34" s="92" t="s">
        <v>505</v>
      </c>
      <c r="B34" s="166" t="s">
        <v>506</v>
      </c>
      <c r="C34" s="166"/>
      <c r="D34" s="3"/>
    </row>
    <row r="35" spans="1:5" x14ac:dyDescent="0.2">
      <c r="C35" s="28"/>
      <c r="D35" s="28"/>
    </row>
    <row r="36" spans="1:5" x14ac:dyDescent="0.2">
      <c r="C36" s="28"/>
      <c r="D36" s="28"/>
    </row>
    <row r="37" spans="1:5" x14ac:dyDescent="0.2">
      <c r="C37" s="28"/>
      <c r="D37" s="28"/>
    </row>
    <row r="38" spans="1:5" x14ac:dyDescent="0.2">
      <c r="C38" s="28"/>
      <c r="D38" s="28"/>
    </row>
    <row r="39" spans="1:5" x14ac:dyDescent="0.2">
      <c r="C39" s="28"/>
      <c r="D39" s="28"/>
      <c r="E39" s="22"/>
    </row>
    <row r="40" spans="1:5" x14ac:dyDescent="0.2">
      <c r="C40" s="28"/>
      <c r="D40" s="28"/>
      <c r="E40" s="22"/>
    </row>
    <row r="41" spans="1:5" x14ac:dyDescent="0.2">
      <c r="C41" s="28"/>
      <c r="D41" s="28"/>
    </row>
    <row r="42" spans="1:5" x14ac:dyDescent="0.2">
      <c r="C42" s="28"/>
      <c r="D42" s="28"/>
    </row>
    <row r="43" spans="1:5" x14ac:dyDescent="0.2">
      <c r="C43" s="29"/>
      <c r="D43" s="29"/>
    </row>
    <row r="44" spans="1:5" x14ac:dyDescent="0.2">
      <c r="C44" s="29"/>
      <c r="D44" s="29"/>
    </row>
    <row r="45" spans="1:5" x14ac:dyDescent="0.2">
      <c r="C45" s="29"/>
      <c r="D45" s="29"/>
    </row>
    <row r="46" spans="1:5" x14ac:dyDescent="0.2">
      <c r="C46" s="29"/>
      <c r="D46" s="29"/>
    </row>
    <row r="47" spans="1:5" x14ac:dyDescent="0.2">
      <c r="C47" s="29"/>
      <c r="D47" s="29"/>
    </row>
    <row r="48" spans="1:5" x14ac:dyDescent="0.2">
      <c r="C48" s="29"/>
      <c r="D48" s="29"/>
    </row>
    <row r="49" spans="3:4" x14ac:dyDescent="0.2">
      <c r="C49" s="29"/>
      <c r="D49" s="29"/>
    </row>
    <row r="50" spans="3:4" x14ac:dyDescent="0.2">
      <c r="C50" s="29"/>
      <c r="D50" s="29"/>
    </row>
    <row r="51" spans="3:4" x14ac:dyDescent="0.2">
      <c r="C51" s="29"/>
      <c r="D51" s="29"/>
    </row>
    <row r="52" spans="3:4" x14ac:dyDescent="0.2">
      <c r="C52" s="29"/>
      <c r="D52" s="29"/>
    </row>
    <row r="53" spans="3:4" x14ac:dyDescent="0.2">
      <c r="C53" s="29"/>
      <c r="D53" s="29"/>
    </row>
    <row r="54" spans="3:4" x14ac:dyDescent="0.2">
      <c r="C54" s="29"/>
      <c r="D54" s="29"/>
    </row>
    <row r="55" spans="3:4" x14ac:dyDescent="0.2">
      <c r="C55" s="29"/>
      <c r="D55" s="29"/>
    </row>
    <row r="56" spans="3:4" x14ac:dyDescent="0.2">
      <c r="C56" s="29"/>
      <c r="D56" s="29"/>
    </row>
    <row r="57" spans="3:4" x14ac:dyDescent="0.2">
      <c r="C57" s="29"/>
      <c r="D57" s="29"/>
    </row>
    <row r="58" spans="3:4" x14ac:dyDescent="0.2">
      <c r="C58" s="29"/>
      <c r="D58" s="29"/>
    </row>
  </sheetData>
  <mergeCells count="13">
    <mergeCell ref="B1:D1"/>
    <mergeCell ref="B2:D2"/>
    <mergeCell ref="B3:D3"/>
    <mergeCell ref="A8:D8"/>
    <mergeCell ref="A9:D9"/>
    <mergeCell ref="A10:D10"/>
    <mergeCell ref="B34:C34"/>
    <mergeCell ref="A13:A14"/>
    <mergeCell ref="B13:B14"/>
    <mergeCell ref="B4:D4"/>
    <mergeCell ref="A11:D11"/>
    <mergeCell ref="A12:D12"/>
    <mergeCell ref="A7:D7"/>
  </mergeCells>
  <phoneticPr fontId="1" type="noConversion"/>
  <pageMargins left="1.1811023622047245" right="0.59055118110236227" top="0.78740157480314965" bottom="0.78740157480314965" header="0.51181102362204722" footer="0.51181102362204722"/>
  <pageSetup paperSize="9" scale="75" firstPageNumber="22" orientation="portrait" useFirstPageNumber="1" r:id="rId1"/>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H22"/>
  <sheetViews>
    <sheetView view="pageBreakPreview" zoomScale="84" zoomScaleSheetLayoutView="84" workbookViewId="0">
      <selection activeCell="B25" sqref="B25"/>
    </sheetView>
  </sheetViews>
  <sheetFormatPr defaultRowHeight="14.25" x14ac:dyDescent="0.2"/>
  <cols>
    <col min="1" max="1" width="22.28515625" style="122" customWidth="1"/>
    <col min="2" max="2" width="44" style="122" customWidth="1"/>
    <col min="3" max="3" width="26.5703125" style="122" customWidth="1"/>
    <col min="4" max="4" width="22" style="122" customWidth="1"/>
    <col min="5" max="5" width="8.85546875" style="122" bestFit="1" customWidth="1"/>
    <col min="6" max="6" width="25.7109375" style="122" customWidth="1"/>
    <col min="7" max="7" width="22.140625" style="122" customWidth="1"/>
    <col min="8" max="8" width="10" style="122" bestFit="1" customWidth="1"/>
    <col min="9" max="16384" width="9.140625" style="122"/>
  </cols>
  <sheetData>
    <row r="1" spans="1:8" ht="18.75" customHeight="1" x14ac:dyDescent="0.2">
      <c r="A1" s="200" t="s">
        <v>634</v>
      </c>
      <c r="B1" s="200"/>
      <c r="C1" s="200"/>
      <c r="D1" s="200"/>
      <c r="E1" s="200"/>
      <c r="F1" s="200"/>
      <c r="G1" s="200"/>
      <c r="H1" s="200"/>
    </row>
    <row r="3" spans="1:8" ht="42.75" x14ac:dyDescent="0.2">
      <c r="A3" s="123" t="s">
        <v>585</v>
      </c>
      <c r="B3" s="123" t="s">
        <v>586</v>
      </c>
      <c r="C3" s="124" t="s">
        <v>631</v>
      </c>
      <c r="D3" s="124" t="s">
        <v>630</v>
      </c>
      <c r="E3" s="124" t="s">
        <v>587</v>
      </c>
      <c r="F3" s="124" t="s">
        <v>638</v>
      </c>
      <c r="G3" s="124" t="s">
        <v>632</v>
      </c>
      <c r="H3" s="124" t="s">
        <v>587</v>
      </c>
    </row>
    <row r="4" spans="1:8" x14ac:dyDescent="0.2">
      <c r="A4" s="202" t="s">
        <v>633</v>
      </c>
      <c r="B4" s="203"/>
      <c r="C4" s="203"/>
      <c r="D4" s="203"/>
      <c r="E4" s="203"/>
      <c r="F4" s="203"/>
      <c r="G4" s="204"/>
      <c r="H4" s="125">
        <f>SUM(H5:H15)</f>
        <v>930.14599999999996</v>
      </c>
    </row>
    <row r="5" spans="1:8" s="130" customFormat="1" ht="28.5" x14ac:dyDescent="0.2">
      <c r="A5" s="127" t="s">
        <v>588</v>
      </c>
      <c r="B5" s="128" t="s">
        <v>635</v>
      </c>
      <c r="C5" s="127" t="s">
        <v>589</v>
      </c>
      <c r="D5" s="127" t="s">
        <v>590</v>
      </c>
      <c r="E5" s="129">
        <v>50</v>
      </c>
      <c r="F5" s="127" t="s">
        <v>591</v>
      </c>
      <c r="G5" s="127" t="s">
        <v>592</v>
      </c>
      <c r="H5" s="129">
        <v>50</v>
      </c>
    </row>
    <row r="6" spans="1:8" s="130" customFormat="1" ht="28.5" x14ac:dyDescent="0.2">
      <c r="A6" s="127" t="s">
        <v>588</v>
      </c>
      <c r="B6" s="128" t="s">
        <v>635</v>
      </c>
      <c r="C6" s="127" t="s">
        <v>593</v>
      </c>
      <c r="D6" s="127" t="s">
        <v>594</v>
      </c>
      <c r="E6" s="129">
        <v>99</v>
      </c>
      <c r="F6" s="127" t="s">
        <v>595</v>
      </c>
      <c r="G6" s="127" t="s">
        <v>596</v>
      </c>
      <c r="H6" s="129">
        <v>99</v>
      </c>
    </row>
    <row r="7" spans="1:8" s="130" customFormat="1" x14ac:dyDescent="0.2">
      <c r="A7" s="127" t="s">
        <v>597</v>
      </c>
      <c r="B7" s="128" t="s">
        <v>599</v>
      </c>
      <c r="C7" s="127"/>
      <c r="D7" s="127" t="s">
        <v>598</v>
      </c>
      <c r="E7" s="129">
        <v>77.95</v>
      </c>
      <c r="F7" s="127" t="s">
        <v>600</v>
      </c>
      <c r="G7" s="127" t="s">
        <v>601</v>
      </c>
      <c r="H7" s="129">
        <v>77.95</v>
      </c>
    </row>
    <row r="8" spans="1:8" s="130" customFormat="1" x14ac:dyDescent="0.2">
      <c r="A8" s="127" t="s">
        <v>597</v>
      </c>
      <c r="B8" s="128" t="s">
        <v>599</v>
      </c>
      <c r="C8" s="127"/>
      <c r="D8" s="127" t="s">
        <v>602</v>
      </c>
      <c r="E8" s="129">
        <f>14.15+75.25</f>
        <v>89.4</v>
      </c>
      <c r="F8" s="127" t="s">
        <v>603</v>
      </c>
      <c r="G8" s="127" t="s">
        <v>604</v>
      </c>
      <c r="H8" s="129">
        <v>89.4</v>
      </c>
    </row>
    <row r="9" spans="1:8" s="130" customFormat="1" x14ac:dyDescent="0.2">
      <c r="A9" s="127" t="s">
        <v>597</v>
      </c>
      <c r="B9" s="128" t="s">
        <v>599</v>
      </c>
      <c r="C9" s="127"/>
      <c r="D9" s="127" t="s">
        <v>605</v>
      </c>
      <c r="E9" s="129">
        <v>37.450000000000003</v>
      </c>
      <c r="F9" s="127" t="s">
        <v>606</v>
      </c>
      <c r="G9" s="127" t="s">
        <v>607</v>
      </c>
      <c r="H9" s="129">
        <v>37.450000000000003</v>
      </c>
    </row>
    <row r="10" spans="1:8" s="130" customFormat="1" x14ac:dyDescent="0.2">
      <c r="A10" s="127" t="s">
        <v>597</v>
      </c>
      <c r="B10" s="128" t="s">
        <v>599</v>
      </c>
      <c r="C10" s="127"/>
      <c r="D10" s="127" t="s">
        <v>608</v>
      </c>
      <c r="E10" s="129">
        <v>32.6</v>
      </c>
      <c r="F10" s="127" t="s">
        <v>609</v>
      </c>
      <c r="G10" s="127" t="s">
        <v>610</v>
      </c>
      <c r="H10" s="129">
        <v>32.6</v>
      </c>
    </row>
    <row r="11" spans="1:8" s="130" customFormat="1" ht="28.5" x14ac:dyDescent="0.2">
      <c r="A11" s="127" t="s">
        <v>611</v>
      </c>
      <c r="B11" s="128" t="s">
        <v>613</v>
      </c>
      <c r="C11" s="127" t="s">
        <v>612</v>
      </c>
      <c r="D11" s="146"/>
      <c r="E11" s="129">
        <v>132.96</v>
      </c>
      <c r="F11" s="127" t="s">
        <v>614</v>
      </c>
      <c r="G11" s="127" t="s">
        <v>615</v>
      </c>
      <c r="H11" s="129">
        <v>132.96</v>
      </c>
    </row>
    <row r="12" spans="1:8" s="130" customFormat="1" ht="42.75" x14ac:dyDescent="0.2">
      <c r="A12" s="127" t="s">
        <v>616</v>
      </c>
      <c r="B12" s="128" t="s">
        <v>613</v>
      </c>
      <c r="C12" s="127" t="s">
        <v>617</v>
      </c>
      <c r="D12" s="146"/>
      <c r="E12" s="129">
        <v>83.956000000000003</v>
      </c>
      <c r="F12" s="127" t="s">
        <v>614</v>
      </c>
      <c r="G12" s="127" t="s">
        <v>618</v>
      </c>
      <c r="H12" s="129">
        <f>75.356+8.6</f>
        <v>83.956000000000003</v>
      </c>
    </row>
    <row r="13" spans="1:8" s="130" customFormat="1" ht="14.25" customHeight="1" x14ac:dyDescent="0.2">
      <c r="A13" s="131" t="s">
        <v>619</v>
      </c>
      <c r="B13" s="132" t="s">
        <v>613</v>
      </c>
      <c r="C13" s="127" t="s">
        <v>637</v>
      </c>
      <c r="D13" s="146"/>
      <c r="E13" s="133">
        <f>41.55+10.7</f>
        <v>52.25</v>
      </c>
      <c r="F13" s="134" t="s">
        <v>614</v>
      </c>
      <c r="G13" s="134" t="s">
        <v>620</v>
      </c>
      <c r="H13" s="133">
        <v>52.25</v>
      </c>
    </row>
    <row r="14" spans="1:8" s="130" customFormat="1" ht="33.75" customHeight="1" x14ac:dyDescent="0.2">
      <c r="A14" s="127" t="s">
        <v>621</v>
      </c>
      <c r="B14" s="128" t="s">
        <v>613</v>
      </c>
      <c r="C14" s="127" t="s">
        <v>622</v>
      </c>
      <c r="D14" s="146"/>
      <c r="E14" s="129">
        <v>149.58000000000001</v>
      </c>
      <c r="F14" s="127" t="s">
        <v>614</v>
      </c>
      <c r="G14" s="127" t="s">
        <v>623</v>
      </c>
      <c r="H14" s="129">
        <v>149.58000000000001</v>
      </c>
    </row>
    <row r="15" spans="1:8" s="130" customFormat="1" ht="42.75" x14ac:dyDescent="0.2">
      <c r="A15" s="127" t="s">
        <v>624</v>
      </c>
      <c r="B15" s="128" t="s">
        <v>627</v>
      </c>
      <c r="C15" s="127" t="s">
        <v>625</v>
      </c>
      <c r="D15" s="127" t="s">
        <v>626</v>
      </c>
      <c r="E15" s="129">
        <v>125</v>
      </c>
      <c r="F15" s="127" t="s">
        <v>628</v>
      </c>
      <c r="G15" s="127" t="s">
        <v>629</v>
      </c>
      <c r="H15" s="129">
        <v>125</v>
      </c>
    </row>
    <row r="16" spans="1:8" x14ac:dyDescent="0.2">
      <c r="E16" s="126"/>
    </row>
    <row r="17" spans="1:8" x14ac:dyDescent="0.2">
      <c r="E17" s="126"/>
    </row>
    <row r="18" spans="1:8" ht="15.75" customHeight="1" x14ac:dyDescent="0.2">
      <c r="A18" s="201" t="s">
        <v>507</v>
      </c>
      <c r="B18" s="201"/>
      <c r="C18" s="201"/>
      <c r="E18" s="126"/>
      <c r="F18" s="121" t="s">
        <v>508</v>
      </c>
    </row>
    <row r="19" spans="1:8" x14ac:dyDescent="0.2">
      <c r="E19" s="126"/>
      <c r="H19" s="126"/>
    </row>
    <row r="20" spans="1:8" x14ac:dyDescent="0.2">
      <c r="E20" s="126"/>
      <c r="H20" s="126"/>
    </row>
    <row r="21" spans="1:8" x14ac:dyDescent="0.2">
      <c r="E21" s="126"/>
      <c r="H21" s="126"/>
    </row>
    <row r="22" spans="1:8" x14ac:dyDescent="0.2">
      <c r="E22" s="126"/>
      <c r="H22" s="126"/>
    </row>
  </sheetData>
  <mergeCells count="3">
    <mergeCell ref="A1:H1"/>
    <mergeCell ref="A18:C18"/>
    <mergeCell ref="A4:G4"/>
  </mergeCells>
  <printOptions horizontalCentered="1"/>
  <pageMargins left="0.19685039370078741" right="0.19685039370078741" top="0.78740157480314965" bottom="0.74803149606299213" header="0.31496062992125984" footer="0.31496062992125984"/>
  <pageSetup paperSize="9"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0"/>
  </sheetPr>
  <dimension ref="A1:T16"/>
  <sheetViews>
    <sheetView view="pageBreakPreview" zoomScaleNormal="100" workbookViewId="0">
      <selection activeCell="N28" sqref="N28"/>
    </sheetView>
  </sheetViews>
  <sheetFormatPr defaultColWidth="4.28515625" defaultRowHeight="12.75" x14ac:dyDescent="0.2"/>
  <cols>
    <col min="1" max="1" width="3.28515625" style="5" customWidth="1"/>
    <col min="2" max="2" width="18.5703125" style="5" customWidth="1"/>
    <col min="3" max="3" width="9.7109375" style="5" customWidth="1"/>
    <col min="4" max="4" width="15.85546875" style="5" customWidth="1"/>
    <col min="5" max="6" width="10.7109375" style="5" customWidth="1"/>
    <col min="7" max="7" width="10.5703125" style="5" customWidth="1"/>
    <col min="8" max="8" width="9.85546875" style="5" customWidth="1"/>
    <col min="9" max="10" width="10.5703125" style="5" customWidth="1"/>
    <col min="11" max="11" width="9.85546875" style="5" customWidth="1"/>
    <col min="12" max="16" width="10.5703125" style="5" customWidth="1"/>
    <col min="17" max="17" width="9.7109375" style="5" customWidth="1"/>
    <col min="18" max="18" width="10.5703125" style="5" customWidth="1"/>
    <col min="19" max="16384" width="4.28515625" style="5"/>
  </cols>
  <sheetData>
    <row r="1" spans="1:20" ht="15" customHeight="1" x14ac:dyDescent="0.2">
      <c r="A1" s="165" t="s">
        <v>83</v>
      </c>
      <c r="B1" s="165"/>
      <c r="C1" s="165"/>
      <c r="D1" s="165"/>
      <c r="E1" s="165"/>
      <c r="F1" s="165"/>
      <c r="G1" s="165"/>
      <c r="H1" s="165"/>
      <c r="I1" s="165"/>
      <c r="J1" s="165"/>
      <c r="K1" s="165"/>
      <c r="L1" s="165"/>
      <c r="M1" s="165"/>
      <c r="N1" s="165"/>
      <c r="O1" s="165"/>
      <c r="P1" s="165"/>
      <c r="Q1" s="165"/>
      <c r="R1" s="165"/>
      <c r="S1" s="95"/>
      <c r="T1" s="95"/>
    </row>
    <row r="2" spans="1:20" ht="15" customHeight="1" x14ac:dyDescent="0.2">
      <c r="A2" s="165" t="s">
        <v>636</v>
      </c>
      <c r="B2" s="165"/>
      <c r="C2" s="165"/>
      <c r="D2" s="165"/>
      <c r="E2" s="165"/>
      <c r="F2" s="165"/>
      <c r="G2" s="165"/>
      <c r="H2" s="165"/>
      <c r="I2" s="165"/>
      <c r="J2" s="165"/>
      <c r="K2" s="165"/>
      <c r="L2" s="165"/>
      <c r="M2" s="165"/>
      <c r="N2" s="165"/>
      <c r="O2" s="165"/>
      <c r="P2" s="165"/>
      <c r="Q2" s="165"/>
      <c r="R2" s="95"/>
      <c r="S2" s="95"/>
      <c r="T2" s="95"/>
    </row>
    <row r="3" spans="1:20" x14ac:dyDescent="0.2">
      <c r="J3" s="95"/>
      <c r="K3" s="95"/>
      <c r="L3" s="95"/>
      <c r="M3" s="95"/>
      <c r="N3" s="95"/>
      <c r="O3" s="95"/>
      <c r="P3" s="95"/>
      <c r="Q3" s="97" t="s">
        <v>136</v>
      </c>
      <c r="R3" s="96"/>
      <c r="S3" s="95"/>
      <c r="T3" s="95"/>
    </row>
    <row r="4" spans="1:20" ht="36" customHeight="1" x14ac:dyDescent="0.2">
      <c r="A4" s="209" t="s">
        <v>85</v>
      </c>
      <c r="B4" s="209" t="s">
        <v>80</v>
      </c>
      <c r="C4" s="207" t="s">
        <v>81</v>
      </c>
      <c r="D4" s="207" t="s">
        <v>82</v>
      </c>
      <c r="E4" s="207" t="s">
        <v>760</v>
      </c>
      <c r="F4" s="207" t="s">
        <v>761</v>
      </c>
      <c r="G4" s="209" t="s">
        <v>517</v>
      </c>
      <c r="H4" s="209"/>
      <c r="I4" s="209"/>
      <c r="J4" s="209" t="s">
        <v>31</v>
      </c>
      <c r="K4" s="209"/>
      <c r="L4" s="209"/>
      <c r="M4" s="209" t="s">
        <v>32</v>
      </c>
      <c r="N4" s="209"/>
      <c r="O4" s="209"/>
      <c r="P4" s="209" t="s">
        <v>639</v>
      </c>
      <c r="Q4" s="209"/>
      <c r="R4" s="209"/>
    </row>
    <row r="5" spans="1:20" ht="88.5" customHeight="1" x14ac:dyDescent="0.2">
      <c r="A5" s="209"/>
      <c r="B5" s="209"/>
      <c r="C5" s="208"/>
      <c r="D5" s="208"/>
      <c r="E5" s="208"/>
      <c r="F5" s="208"/>
      <c r="G5" s="47" t="s">
        <v>84</v>
      </c>
      <c r="H5" s="47" t="s">
        <v>29</v>
      </c>
      <c r="I5" s="47" t="s">
        <v>30</v>
      </c>
      <c r="J5" s="47" t="s">
        <v>84</v>
      </c>
      <c r="K5" s="47" t="s">
        <v>29</v>
      </c>
      <c r="L5" s="47" t="s">
        <v>30</v>
      </c>
      <c r="M5" s="47" t="s">
        <v>84</v>
      </c>
      <c r="N5" s="47" t="s">
        <v>29</v>
      </c>
      <c r="O5" s="47" t="s">
        <v>30</v>
      </c>
      <c r="P5" s="47" t="s">
        <v>84</v>
      </c>
      <c r="Q5" s="47" t="s">
        <v>29</v>
      </c>
      <c r="R5" s="47" t="s">
        <v>30</v>
      </c>
    </row>
    <row r="6" spans="1:20" ht="33" customHeight="1" x14ac:dyDescent="0.2">
      <c r="A6" s="47">
        <v>1</v>
      </c>
      <c r="B6" s="47" t="s">
        <v>640</v>
      </c>
      <c r="C6" s="212" t="s">
        <v>516</v>
      </c>
      <c r="D6" s="212" t="s">
        <v>63</v>
      </c>
      <c r="E6" s="135">
        <v>42767</v>
      </c>
      <c r="F6" s="135">
        <v>42767</v>
      </c>
      <c r="G6" s="99">
        <v>11478261</v>
      </c>
      <c r="H6" s="99">
        <v>573913.04</v>
      </c>
      <c r="I6" s="136">
        <f>G6+H6</f>
        <v>12052174</v>
      </c>
      <c r="J6" s="136"/>
      <c r="K6" s="136"/>
      <c r="L6" s="137">
        <f>J6+K6</f>
        <v>0</v>
      </c>
      <c r="M6" s="136">
        <v>5739130</v>
      </c>
      <c r="N6" s="136"/>
      <c r="O6" s="136">
        <f>M6+N6</f>
        <v>5739130</v>
      </c>
      <c r="P6" s="136">
        <f t="shared" ref="P6:Q8" si="0">J6+G6-M6</f>
        <v>5739131</v>
      </c>
      <c r="Q6" s="136">
        <f t="shared" si="0"/>
        <v>573913</v>
      </c>
      <c r="R6" s="136">
        <f>P6+Q6</f>
        <v>6313044</v>
      </c>
    </row>
    <row r="7" spans="1:20" ht="29.25" customHeight="1" x14ac:dyDescent="0.2">
      <c r="A7" s="47">
        <v>2</v>
      </c>
      <c r="B7" s="47" t="s">
        <v>641</v>
      </c>
      <c r="C7" s="212"/>
      <c r="D7" s="212"/>
      <c r="E7" s="135">
        <v>43100</v>
      </c>
      <c r="F7" s="135">
        <v>43100</v>
      </c>
      <c r="G7" s="99">
        <v>28000000</v>
      </c>
      <c r="H7" s="99">
        <v>1120000</v>
      </c>
      <c r="I7" s="136">
        <f>G7+H7</f>
        <v>29120000</v>
      </c>
      <c r="J7" s="136"/>
      <c r="K7" s="136"/>
      <c r="L7" s="137"/>
      <c r="M7" s="136">
        <v>11200000</v>
      </c>
      <c r="N7" s="136"/>
      <c r="O7" s="136"/>
      <c r="P7" s="136">
        <f t="shared" si="0"/>
        <v>16800000</v>
      </c>
      <c r="Q7" s="136">
        <f t="shared" si="0"/>
        <v>1120000</v>
      </c>
      <c r="R7" s="136">
        <f>P7+Q7</f>
        <v>17920000</v>
      </c>
    </row>
    <row r="8" spans="1:20" ht="29.25" customHeight="1" x14ac:dyDescent="0.2">
      <c r="A8" s="47">
        <v>3</v>
      </c>
      <c r="B8" s="47" t="s">
        <v>642</v>
      </c>
      <c r="C8" s="212"/>
      <c r="D8" s="212"/>
      <c r="E8" s="98">
        <v>41636</v>
      </c>
      <c r="F8" s="98"/>
      <c r="G8" s="100"/>
      <c r="H8" s="100">
        <v>0</v>
      </c>
      <c r="I8" s="136">
        <f>G8+H8</f>
        <v>0</v>
      </c>
      <c r="J8" s="136">
        <v>25000000</v>
      </c>
      <c r="K8" s="138">
        <v>765667.79</v>
      </c>
      <c r="L8" s="99">
        <f>J8+K8</f>
        <v>25765668</v>
      </c>
      <c r="M8" s="136">
        <v>25000000</v>
      </c>
      <c r="N8" s="138">
        <v>765667.79</v>
      </c>
      <c r="O8" s="99">
        <f>M8+N8</f>
        <v>25765668</v>
      </c>
      <c r="P8" s="136">
        <f t="shared" si="0"/>
        <v>0</v>
      </c>
      <c r="Q8" s="136">
        <f t="shared" si="0"/>
        <v>0</v>
      </c>
      <c r="R8" s="99">
        <f>P8+Q8</f>
        <v>0</v>
      </c>
    </row>
    <row r="9" spans="1:20" x14ac:dyDescent="0.2">
      <c r="A9" s="210" t="s">
        <v>28</v>
      </c>
      <c r="B9" s="210"/>
      <c r="C9" s="210"/>
      <c r="D9" s="210"/>
      <c r="E9" s="211"/>
      <c r="F9" s="140"/>
      <c r="G9" s="104">
        <f t="shared" ref="G9:R9" si="1">SUM(G6:G8)</f>
        <v>39478261</v>
      </c>
      <c r="H9" s="104">
        <f t="shared" si="1"/>
        <v>1693913</v>
      </c>
      <c r="I9" s="104">
        <f t="shared" si="1"/>
        <v>41172174</v>
      </c>
      <c r="J9" s="104">
        <f t="shared" si="1"/>
        <v>25000000</v>
      </c>
      <c r="K9" s="139">
        <f t="shared" si="1"/>
        <v>765667.79</v>
      </c>
      <c r="L9" s="104">
        <f t="shared" si="1"/>
        <v>25765668</v>
      </c>
      <c r="M9" s="104">
        <f t="shared" si="1"/>
        <v>41939130</v>
      </c>
      <c r="N9" s="139">
        <f t="shared" si="1"/>
        <v>765667.79</v>
      </c>
      <c r="O9" s="104">
        <f t="shared" si="1"/>
        <v>31504798</v>
      </c>
      <c r="P9" s="104">
        <f t="shared" si="1"/>
        <v>22539131</v>
      </c>
      <c r="Q9" s="104">
        <f t="shared" si="1"/>
        <v>1693913</v>
      </c>
      <c r="R9" s="104">
        <f t="shared" si="1"/>
        <v>24233044</v>
      </c>
    </row>
    <row r="10" spans="1:20" x14ac:dyDescent="0.2">
      <c r="J10" s="46"/>
      <c r="K10" s="46"/>
      <c r="L10" s="46"/>
      <c r="M10" s="46"/>
      <c r="N10" s="46"/>
      <c r="O10" s="46"/>
      <c r="P10" s="46"/>
      <c r="Q10" s="46"/>
      <c r="R10" s="46"/>
    </row>
    <row r="11" spans="1:20" x14ac:dyDescent="0.2">
      <c r="J11" s="46"/>
      <c r="K11" s="46"/>
      <c r="L11" s="46"/>
      <c r="M11" s="46"/>
      <c r="N11" s="46"/>
      <c r="O11" s="46"/>
      <c r="P11" s="46"/>
      <c r="Q11" s="46"/>
      <c r="R11" s="46"/>
    </row>
    <row r="12" spans="1:20" x14ac:dyDescent="0.2">
      <c r="J12" s="46"/>
      <c r="K12" s="46"/>
      <c r="L12" s="46"/>
      <c r="M12" s="46"/>
      <c r="N12" s="46"/>
      <c r="O12" s="46"/>
      <c r="P12" s="46"/>
      <c r="Q12" s="46"/>
      <c r="R12" s="46"/>
    </row>
    <row r="13" spans="1:20" s="3" customFormat="1" ht="12.75" customHeight="1" x14ac:dyDescent="0.2">
      <c r="A13" s="213" t="s">
        <v>507</v>
      </c>
      <c r="B13" s="213"/>
      <c r="C13" s="213"/>
      <c r="D13" s="213"/>
      <c r="E13" s="213"/>
      <c r="F13" s="213"/>
      <c r="G13" s="213"/>
      <c r="H13" s="213"/>
      <c r="I13" s="213"/>
      <c r="J13" s="103"/>
      <c r="M13" s="165" t="s">
        <v>508</v>
      </c>
      <c r="N13" s="165"/>
    </row>
    <row r="14" spans="1:20" x14ac:dyDescent="0.2">
      <c r="J14" s="46"/>
      <c r="K14" s="46"/>
      <c r="L14" s="46"/>
      <c r="M14" s="46"/>
      <c r="N14" s="46"/>
      <c r="O14" s="46"/>
      <c r="P14" s="46"/>
      <c r="Q14" s="46"/>
      <c r="R14" s="46"/>
    </row>
    <row r="15" spans="1:20" x14ac:dyDescent="0.2">
      <c r="A15" s="205"/>
      <c r="B15" s="205"/>
      <c r="C15" s="205"/>
      <c r="D15" s="205"/>
      <c r="E15" s="205"/>
      <c r="F15" s="205"/>
      <c r="G15" s="205"/>
      <c r="O15" s="206"/>
      <c r="P15" s="206"/>
      <c r="Q15" s="206"/>
    </row>
    <row r="16" spans="1:20" x14ac:dyDescent="0.2">
      <c r="J16" s="46"/>
      <c r="K16" s="46"/>
      <c r="L16" s="46"/>
      <c r="M16" s="46"/>
      <c r="N16" s="46"/>
      <c r="O16" s="46"/>
      <c r="P16" s="46"/>
    </row>
  </sheetData>
  <mergeCells count="19">
    <mergeCell ref="M13:N13"/>
    <mergeCell ref="D4:D5"/>
    <mergeCell ref="A1:R1"/>
    <mergeCell ref="A2:Q2"/>
    <mergeCell ref="A13:I13"/>
    <mergeCell ref="A4:A5"/>
    <mergeCell ref="B4:B5"/>
    <mergeCell ref="C4:C5"/>
    <mergeCell ref="F4:F5"/>
    <mergeCell ref="A15:G15"/>
    <mergeCell ref="O15:Q15"/>
    <mergeCell ref="E4:E5"/>
    <mergeCell ref="G4:I4"/>
    <mergeCell ref="P4:R4"/>
    <mergeCell ref="J4:L4"/>
    <mergeCell ref="M4:O4"/>
    <mergeCell ref="A9:E9"/>
    <mergeCell ref="C6:C8"/>
    <mergeCell ref="D6:D8"/>
  </mergeCells>
  <phoneticPr fontId="1" type="noConversion"/>
  <printOptions horizontalCentered="1"/>
  <pageMargins left="0.19685039370078741" right="0.19685039370078741" top="0.78740157480314965" bottom="0.78740157480314965" header="0.51181102362204722" footer="0.51181102362204722"/>
  <pageSetup paperSize="9" scale="75" orientation="landscape"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11</vt:i4>
      </vt:variant>
    </vt:vector>
  </HeadingPairs>
  <TitlesOfParts>
    <vt:vector size="19" baseType="lpstr">
      <vt:lpstr>1</vt:lpstr>
      <vt:lpstr>2</vt:lpstr>
      <vt:lpstr>3</vt:lpstr>
      <vt:lpstr>4</vt:lpstr>
      <vt:lpstr>5</vt:lpstr>
      <vt:lpstr>6</vt:lpstr>
      <vt:lpstr>о рез фонде</vt:lpstr>
      <vt:lpstr>о мун долге</vt:lpstr>
      <vt:lpstr>'2'!Заголовки_для_печати</vt:lpstr>
      <vt:lpstr>'3'!Заголовки_для_печати</vt:lpstr>
      <vt:lpstr>'о мун долге'!Заголовки_для_печати</vt:lpstr>
      <vt:lpstr>'1'!Область_печати</vt:lpstr>
      <vt:lpstr>'2'!Область_печати</vt:lpstr>
      <vt:lpstr>'3'!Область_печати</vt:lpstr>
      <vt:lpstr>'4'!Область_печати</vt:lpstr>
      <vt:lpstr>'5'!Область_печати</vt:lpstr>
      <vt:lpstr>'6'!Область_печати</vt:lpstr>
      <vt:lpstr>'о мун долге'!Область_печати</vt:lpstr>
      <vt:lpstr>'о рез фонде'!Область_печати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ФИНО</dc:creator>
  <cp:lastModifiedBy>Ирина Тихомирова</cp:lastModifiedBy>
  <cp:lastPrinted>2014-05-13T04:10:47Z</cp:lastPrinted>
  <dcterms:created xsi:type="dcterms:W3CDTF">2001-10-24T09:24:28Z</dcterms:created>
  <dcterms:modified xsi:type="dcterms:W3CDTF">2014-05-13T04:12:40Z</dcterms:modified>
</cp:coreProperties>
</file>